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C:\Users\cpappas\Desktop\JJCPA\JJCPA Annual Reports\JJCPA_YOBG_Annual_Report_Oct_2022\"/>
    </mc:Choice>
  </mc:AlternateContent>
  <xr:revisionPtr revIDLastSave="0" documentId="13_ncr:1_{13E1F1F8-A8BA-4470-B5E4-A50296EA946D}"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DETAILS'!$A$1:$J$414</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4" i="7" l="1"/>
  <c r="I142" i="7"/>
  <c r="E139" i="7"/>
  <c r="E142" i="7" s="1"/>
  <c r="I549" i="44"/>
  <c r="G549" i="44"/>
  <c r="E549" i="44"/>
  <c r="H532" i="44"/>
  <c r="I491" i="44" l="1"/>
  <c r="G491" i="44"/>
  <c r="E491" i="44"/>
  <c r="H474" i="44"/>
  <c r="I433" i="44"/>
  <c r="G433" i="44"/>
  <c r="E433" i="44"/>
  <c r="H416" i="44"/>
  <c r="I374" i="44"/>
  <c r="G374" i="44"/>
  <c r="E374" i="44"/>
  <c r="H357" i="44"/>
  <c r="I316" i="44"/>
  <c r="G316" i="44"/>
  <c r="E316" i="44"/>
  <c r="H299" i="44"/>
  <c r="I258" i="44"/>
  <c r="E258" i="44"/>
  <c r="H241" i="44"/>
  <c r="I199" i="44"/>
  <c r="G199" i="44"/>
  <c r="E199" i="44"/>
  <c r="H182" i="44"/>
  <c r="I142" i="44"/>
  <c r="G142" i="44"/>
  <c r="E142" i="44"/>
  <c r="H125" i="44"/>
  <c r="H65" i="44"/>
  <c r="H1" i="44"/>
  <c r="H1" i="7" l="1"/>
  <c r="H694" i="7" l="1"/>
  <c r="H636" i="7"/>
  <c r="H578" i="7"/>
  <c r="H520" i="7"/>
  <c r="H462" i="7"/>
  <c r="H404" i="7"/>
  <c r="H346" i="7"/>
  <c r="H288" i="7"/>
  <c r="H230" i="7"/>
  <c r="H177" i="7"/>
  <c r="H125" i="7"/>
  <c r="G12" i="43" l="1"/>
  <c r="D28" i="38" s="1"/>
  <c r="G18" i="43"/>
  <c r="J28" i="38" s="1"/>
  <c r="G1" i="43" l="1"/>
  <c r="I712" i="7" l="1"/>
  <c r="G712" i="7"/>
  <c r="E712"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AF2" i="33"/>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B42" i="8"/>
  <c r="AZ2" i="33"/>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<sst xmlns="http://schemas.openxmlformats.org/spreadsheetml/2006/main" count="2299" uniqueCount="966">
  <si>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</si>
  <si>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</si>
  <si>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</si>
  <si>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</si>
  <si>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</si>
  <si>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</si>
  <si>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</si>
  <si>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</si>
  <si>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</si>
  <si>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</si>
  <si>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</si>
  <si>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</si>
  <si>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</si>
  <si>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</si>
  <si>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</si>
  <si>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</si>
  <si>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</si>
  <si>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</si>
  <si>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</si>
  <si>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</si>
  <si>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</si>
  <si>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</si>
  <si>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</si>
  <si>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</si>
  <si>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</si>
  <si>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</si>
  <si>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</si>
  <si>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</si>
  <si>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</si>
  <si>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</si>
  <si>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</si>
  <si>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</si>
  <si>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</si>
  <si>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</si>
  <si>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</si>
  <si>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</si>
  <si>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</si>
  <si>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</si>
  <si>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</si>
  <si>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</si>
  <si>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</si>
  <si>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</si>
  <si>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</si>
  <si>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</si>
  <si>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</si>
  <si>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</si>
  <si>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</si>
  <si>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</si>
  <si>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</si>
  <si>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</si>
  <si>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</si>
  <si>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</si>
  <si>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</si>
  <si>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</si>
  <si>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</si>
  <si>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</si>
  <si>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</si>
  <si>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</si>
  <si>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</si>
  <si>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</si>
  <si>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</si>
  <si>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</si>
  <si>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</si>
  <si>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</si>
  <si>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</si>
  <si>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</si>
  <si>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</si>
  <si>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</si>
  <si>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</si>
  <si>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</si>
  <si>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</si>
  <si>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</si>
  <si>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</si>
  <si>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</si>
  <si>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</si>
  <si>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</si>
  <si>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</si>
  <si>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</si>
  <si>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</si>
  <si>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</si>
  <si>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</si>
  <si>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</si>
  <si>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</si>
  <si>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</si>
  <si>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</si>
  <si>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</si>
  <si>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</si>
  <si>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</si>
  <si>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</si>
  <si>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</si>
  <si>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</si>
  <si>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</si>
  <si>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</si>
  <si>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</si>
  <si>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</si>
  <si>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</si>
  <si>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</si>
  <si>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</si>
  <si>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</si>
  <si>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</si>
  <si>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</si>
  <si>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</si>
  <si>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</si>
  <si>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</si>
  <si>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</si>
  <si>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</si>
  <si>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</si>
  <si>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</si>
  <si>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</si>
  <si>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</si>
  <si>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</si>
  <si>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</si>
  <si>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</si>
  <si>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</si>
  <si>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</si>
  <si>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</si>
  <si>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</si>
  <si>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</si>
  <si>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</si>
  <si>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</si>
  <si>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</si>
  <si>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</si>
  <si>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</si>
  <si>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</si>
  <si>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</si>
  <si>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</si>
  <si>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</si>
  <si>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</si>
  <si>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</si>
  <si>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</si>
  <si>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</si>
  <si>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</si>
  <si>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</si>
  <si>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</si>
  <si>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</si>
  <si>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</si>
  <si>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</si>
  <si>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</si>
  <si>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</si>
  <si>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</si>
  <si>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</si>
  <si>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</si>
  <si>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</si>
  <si>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</si>
  <si>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</si>
  <si>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</si>
  <si>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</si>
  <si>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</si>
  <si>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</si>
  <si>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</si>
  <si>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</si>
  <si>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</si>
  <si>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</si>
  <si>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</si>
  <si>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</si>
  <si>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</si>
  <si>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</si>
  <si>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</si>
  <si>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</si>
  <si>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</si>
  <si>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</si>
  <si>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</si>
  <si>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</si>
  <si>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</si>
  <si>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</si>
  <si>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</si>
  <si>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</si>
  <si>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</si>
  <si>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</si>
  <si>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</si>
  <si>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</si>
  <si>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</si>
  <si>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</si>
  <si>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</si>
  <si>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</si>
  <si>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</si>
  <si>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</si>
  <si>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</si>
  <si>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</si>
  <si>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</si>
  <si>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</si>
  <si>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</si>
  <si>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</si>
  <si>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</si>
  <si>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</si>
  <si>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</si>
  <si>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</si>
  <si>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</si>
  <si>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</si>
  <si>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</si>
  <si>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</si>
  <si>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</si>
  <si>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</si>
  <si>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</si>
  <si>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</si>
  <si>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</si>
  <si>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</si>
  <si>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</si>
  <si>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</si>
  <si>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</si>
  <si>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</si>
  <si>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</si>
  <si>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</si>
  <si>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</si>
  <si>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</si>
  <si>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</si>
  <si>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</si>
  <si>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</si>
  <si>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</si>
  <si>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</si>
  <si>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</si>
  <si>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</si>
  <si>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</si>
  <si>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</si>
  <si>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</si>
  <si>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</si>
  <si>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</si>
  <si>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</si>
  <si>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</si>
  <si>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</si>
  <si>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</si>
  <si>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</si>
  <si>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</si>
  <si>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</si>
  <si>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</si>
  <si>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</si>
  <si>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</si>
  <si>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</si>
  <si>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</si>
  <si>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</si>
  <si>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</si>
  <si>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</si>
  <si>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</si>
  <si>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</si>
  <si>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</si>
  <si>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</si>
  <si>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</si>
  <si>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</si>
  <si>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</si>
  <si>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</si>
  <si>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</si>
  <si>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</si>
  <si>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</si>
  <si>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</si>
  <si>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</si>
  <si>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</si>
  <si>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</si>
  <si>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</si>
  <si>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</si>
  <si>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</si>
  <si>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</si>
  <si>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</si>
  <si>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</si>
  <si>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</si>
  <si>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</si>
  <si>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</si>
  <si>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</si>
  <si>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</si>
  <si>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</si>
  <si>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</si>
  <si>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</si>
  <si>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</si>
  <si>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</si>
  <si>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</si>
  <si>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</si>
  <si>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</si>
  <si>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</si>
  <si>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</si>
  <si>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</si>
  <si>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</si>
  <si>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</si>
  <si>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</si>
  <si>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</si>
  <si>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</si>
  <si>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</si>
  <si>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</si>
  <si>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</si>
  <si>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</si>
  <si>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</si>
  <si>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</si>
  <si>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</si>
  <si>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</si>
  <si>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</si>
  <si>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</si>
  <si>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</si>
  <si>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</si>
  <si>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</si>
  <si>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</si>
  <si>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</si>
  <si>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</si>
  <si>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</si>
  <si>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</si>
  <si>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</si>
  <si>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</si>
  <si>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</si>
  <si>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</si>
  <si>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</si>
  <si>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</si>
  <si>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</si>
  <si>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</si>
  <si>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</si>
  <si>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</si>
  <si>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</si>
  <si>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</si>
  <si>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</si>
  <si>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</si>
  <si>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</si>
  <si>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</si>
  <si>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</si>
  <si>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</si>
  <si>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</si>
  <si>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</si>
  <si>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</si>
  <si>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</si>
  <si>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</si>
  <si>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</si>
  <si>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</si>
  <si>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</si>
  <si>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</si>
  <si>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</si>
  <si>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</si>
  <si>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</si>
  <si>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</si>
  <si>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</si>
  <si>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</si>
  <si>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</si>
  <si>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</si>
  <si>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</si>
  <si>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</si>
  <si>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</si>
  <si>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</si>
  <si>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</si>
  <si>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</si>
  <si>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</si>
  <si>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</si>
  <si>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</si>
  <si>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</si>
  <si>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</si>
  <si>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</si>
  <si>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</si>
  <si>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</si>
  <si>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</si>
  <si>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</si>
  <si>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</si>
  <si>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</si>
  <si>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</si>
  <si>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</si>
  <si>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</si>
  <si>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</si>
  <si>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</si>
  <si>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</si>
  <si>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</si>
  <si>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</si>
  <si>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</si>
  <si>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</si>
  <si>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</si>
  <si>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</si>
  <si>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</si>
  <si>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</si>
  <si>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</si>
  <si>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</si>
  <si>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</si>
  <si>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</si>
  <si>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</si>
  <si>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</si>
  <si>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</si>
  <si>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</si>
  <si>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</si>
  <si>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</si>
  <si>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</si>
  <si>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</si>
  <si>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</si>
  <si>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</si>
  <si>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</si>
  <si>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</si>
  <si>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</si>
  <si>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</si>
  <si>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</si>
  <si>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</si>
  <si>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</si>
  <si>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</si>
  <si>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</si>
  <si>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</si>
  <si>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</si>
  <si>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</si>
  <si>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</si>
  <si>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</si>
  <si>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</si>
  <si>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</si>
  <si>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</si>
  <si>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</si>
  <si>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</si>
  <si>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</si>
  <si>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</si>
  <si>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</si>
  <si>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</si>
  <si>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</si>
  <si>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</si>
  <si>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</si>
  <si>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</si>
  <si>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</si>
  <si>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</si>
  <si>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</si>
  <si>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</si>
  <si>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</si>
  <si>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</si>
  <si>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</si>
  <si>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</si>
  <si>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</si>
  <si>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</si>
  <si>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</si>
  <si>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</si>
  <si>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</si>
  <si>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</si>
  <si>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</si>
  <si>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</si>
  <si>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</si>
  <si>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</si>
  <si>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</si>
  <si>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</si>
  <si>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</si>
  <si>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</si>
  <si>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</si>
  <si>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</si>
  <si>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</si>
  <si>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</si>
  <si>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</si>
  <si>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</si>
  <si>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</si>
  <si>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</si>
  <si>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</si>
  <si>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</si>
  <si>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</si>
  <si>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</si>
  <si>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</si>
  <si>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</si>
  <si>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</si>
  <si>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</si>
  <si>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</si>
  <si>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</si>
  <si>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</si>
  <si>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</si>
  <si>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</si>
  <si>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</si>
  <si>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</si>
  <si>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</si>
  <si>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</si>
  <si>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</si>
  <si>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</si>
  <si>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</si>
  <si>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</si>
  <si>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</si>
  <si>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</si>
  <si>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</si>
  <si>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</si>
  <si>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</si>
  <si>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</si>
  <si>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</si>
  <si>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</si>
  <si>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</si>
  <si>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</si>
  <si>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</si>
  <si>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</si>
  <si>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</si>
  <si>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</si>
  <si>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</si>
  <si>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</si>
  <si>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</si>
  <si>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</si>
  <si>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</si>
  <si>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</si>
  <si>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</si>
  <si>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</si>
  <si>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</si>
  <si>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</si>
  <si>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</si>
  <si>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</si>
  <si>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</si>
  <si>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</si>
  <si>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</si>
  <si>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</si>
  <si>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</si>
  <si>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</si>
  <si>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</si>
  <si>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</si>
  <si>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</si>
  <si>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</si>
  <si>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</si>
  <si>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</si>
  <si>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</si>
  <si>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</si>
  <si>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</si>
  <si>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</si>
  <si>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</si>
  <si>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</si>
  <si>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</si>
  <si>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</si>
  <si>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</si>
  <si>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</si>
  <si>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</si>
  <si>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</si>
  <si>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</si>
  <si>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</si>
  <si>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</si>
  <si>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</si>
  <si>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</si>
  <si>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</si>
  <si>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</si>
  <si>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</si>
  <si>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</si>
  <si>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</si>
  <si>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</si>
  <si>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</si>
  <si>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</si>
  <si>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</si>
  <si>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</si>
  <si>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</si>
  <si>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</si>
  <si>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</si>
  <si>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</si>
  <si>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</si>
  <si>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</si>
  <si>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</si>
  <si>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</si>
  <si>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</si>
  <si>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</si>
  <si>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</si>
  <si>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</si>
  <si>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</si>
  <si>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</si>
  <si>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</si>
  <si>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</si>
  <si>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</si>
  <si>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</si>
  <si>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</si>
  <si>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</si>
  <si>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</si>
  <si>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</si>
  <si>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</si>
  <si>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</si>
  <si>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</si>
  <si>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</si>
  <si>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</si>
  <si>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</si>
  <si>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</si>
  <si>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</si>
  <si>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</si>
  <si>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</si>
  <si>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</si>
  <si>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</si>
  <si>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</si>
  <si>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</si>
  <si>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</si>
  <si>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</si>
  <si>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</si>
  <si>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</si>
  <si>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</si>
  <si>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</si>
  <si>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</si>
  <si>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</si>
  <si>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</si>
  <si>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</si>
  <si>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</si>
  <si>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</si>
  <si>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</si>
  <si>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</si>
  <si>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</si>
  <si>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</si>
  <si>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</si>
  <si>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</si>
  <si>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</si>
  <si>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</si>
  <si>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</si>
  <si>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</si>
  <si>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</si>
  <si>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</si>
  <si>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</si>
  <si>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</si>
  <si>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</si>
  <si>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</si>
  <si>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</si>
  <si>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</si>
  <si>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</si>
  <si>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</si>
  <si>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</si>
  <si>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</si>
  <si>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</si>
  <si>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</si>
  <si>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</si>
  <si>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</si>
  <si>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</si>
  <si>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</si>
  <si>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</si>
  <si>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</si>
  <si>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</si>
  <si>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</si>
  <si>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</si>
  <si>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</si>
  <si>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</si>
  <si>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</si>
  <si>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</si>
  <si>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</si>
  <si>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</si>
  <si>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</si>
  <si>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</si>
  <si>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</si>
  <si>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</si>
  <si>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</si>
  <si>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</si>
  <si>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</si>
  <si>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</si>
  <si>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</si>
  <si>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</si>
  <si>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</si>
  <si>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</si>
  <si>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</si>
  <si>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</si>
  <si>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</si>
  <si>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</si>
  <si>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</si>
  <si>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</si>
  <si>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</si>
  <si>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</si>
  <si>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</si>
  <si>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</si>
  <si>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</si>
  <si>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</si>
  <si>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</si>
  <si>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</si>
  <si>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</si>
  <si>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</si>
  <si>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</si>
  <si>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</si>
  <si>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</si>
  <si>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</si>
  <si>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</si>
  <si>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</si>
  <si>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</si>
  <si>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</si>
  <si>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</si>
  <si>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</si>
  <si>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</si>
  <si>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</si>
  <si>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</si>
  <si>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</si>
  <si>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</si>
  <si>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</si>
  <si>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</si>
  <si>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</si>
  <si>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</si>
  <si>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</si>
  <si>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</si>
  <si>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</si>
  <si>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</si>
  <si>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</si>
  <si>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</si>
  <si>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</si>
  <si>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</si>
  <si>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</si>
  <si>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</si>
  <si>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</si>
  <si>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</si>
  <si>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</si>
  <si>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</si>
  <si>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</si>
  <si>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</si>
  <si>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</si>
  <si>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</si>
  <si>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</si>
  <si>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</si>
  <si>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</si>
  <si>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</si>
  <si>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</si>
  <si>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</si>
  <si>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</si>
  <si>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</si>
  <si>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</si>
  <si>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</si>
  <si>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</si>
  <si>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</si>
  <si>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</si>
  <si>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</si>
  <si>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</si>
  <si>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</si>
  <si>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</si>
  <si>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</si>
  <si>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</si>
  <si>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</si>
  <si>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</si>
  <si>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</si>
  <si>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</si>
  <si>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</si>
  <si>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</si>
  <si>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</si>
  <si>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</si>
  <si>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</si>
  <si>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</si>
  <si>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</si>
  <si>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</si>
  <si>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</si>
  <si>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</si>
  <si>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</si>
  <si>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</si>
  <si>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</si>
  <si>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</si>
  <si>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</si>
  <si>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</si>
  <si>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</si>
  <si>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</si>
  <si>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</si>
  <si>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</si>
  <si>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</si>
  <si>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</si>
  <si>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</si>
  <si>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</si>
  <si>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</si>
  <si>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</si>
  <si>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</si>
  <si>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</si>
  <si>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</si>
  <si>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</si>
  <si>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</si>
  <si>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</si>
  <si>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</si>
  <si>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</si>
  <si>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</si>
  <si>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</si>
  <si>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</si>
  <si>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</si>
  <si>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</si>
  <si>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</si>
  <si>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</si>
  <si>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</si>
  <si>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</si>
  <si>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</si>
  <si>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</si>
  <si>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</si>
  <si>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</si>
  <si>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</si>
  <si>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</si>
  <si>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</si>
  <si>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</si>
  <si>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</si>
  <si>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</si>
  <si>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</si>
  <si>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</si>
  <si>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</si>
  <si>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</si>
  <si>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</si>
  <si>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</si>
  <si>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</si>
  <si>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</si>
  <si>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</si>
  <si>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</si>
  <si>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</si>
  <si>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</si>
  <si>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</si>
  <si>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</si>
  <si>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</si>
  <si>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</si>
  <si>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</si>
  <si>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</si>
  <si>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</si>
  <si>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</si>
  <si>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</si>
  <si>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</si>
  <si>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</si>
  <si>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</si>
  <si>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</si>
  <si>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</si>
  <si>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</si>
  <si>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</si>
  <si>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</si>
  <si>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</si>
  <si>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</si>
  <si>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</si>
  <si>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</si>
  <si>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</si>
  <si>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</si>
  <si>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</si>
  <si>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</si>
  <si>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</si>
  <si>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</si>
  <si>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</si>
  <si>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</si>
  <si>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</si>
  <si>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</si>
  <si>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</si>
  <si>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</si>
  <si>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</si>
  <si>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</si>
  <si>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</si>
  <si>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</si>
  <si>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</si>
  <si>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</si>
  <si>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</si>
  <si>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</si>
  <si>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</si>
  <si>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</si>
  <si>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</si>
  <si>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</si>
  <si>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</si>
  <si>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</si>
  <si>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</si>
  <si>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</si>
  <si>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</si>
  <si>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</si>
  <si>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</si>
  <si>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</si>
  <si>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</si>
  <si>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</si>
  <si>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</si>
  <si>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</si>
  <si>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</si>
  <si>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</si>
  <si>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</si>
  <si>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</si>
  <si>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</si>
  <si>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</si>
  <si>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</si>
  <si>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</si>
  <si>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</si>
  <si>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</si>
  <si>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</si>
  <si>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</si>
  <si>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</si>
  <si>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</si>
  <si>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</si>
  <si>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</si>
  <si>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</si>
  <si>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</si>
  <si>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</si>
  <si>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</si>
  <si>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</si>
  <si>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</si>
  <si>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</si>
  <si>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</si>
  <si>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</si>
  <si>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</si>
  <si>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</si>
  <si>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</si>
  <si>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</si>
  <si>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</si>
  <si>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</si>
  <si>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</si>
  <si>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</si>
  <si>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</si>
  <si>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</si>
  <si>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</si>
  <si>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</si>
  <si>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</si>
  <si>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</si>
  <si>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</si>
  <si>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</si>
  <si>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</si>
  <si>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</si>
  <si>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</si>
  <si>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</si>
  <si>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</si>
  <si>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</si>
  <si>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</si>
  <si>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</si>
  <si>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</si>
  <si>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</si>
  <si>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</si>
  <si>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</si>
  <si>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</si>
  <si>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</si>
  <si>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</si>
  <si>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</si>
  <si>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</si>
  <si>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</si>
  <si>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</si>
  <si>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</si>
  <si>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</si>
  <si>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</si>
  <si>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</si>
  <si>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</si>
  <si>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</si>
  <si>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</si>
  <si>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</si>
  <si>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</si>
  <si>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</si>
  <si>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</si>
  <si>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</si>
  <si>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</si>
  <si>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</si>
  <si>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</si>
  <si>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</si>
  <si>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</si>
  <si>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</si>
  <si>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</si>
  <si>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</si>
  <si>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</si>
  <si>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</si>
  <si>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</si>
  <si>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</si>
  <si>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</si>
  <si>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</si>
  <si>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</si>
  <si>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</si>
  <si>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</si>
  <si>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</si>
  <si>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</si>
  <si>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</si>
  <si>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</si>
  <si>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</si>
  <si>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</si>
  <si>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</si>
  <si>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</si>
  <si>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2020 Expenditure and Data Report</t>
  </si>
  <si>
    <t>Marcus Dawal</t>
  </si>
  <si>
    <t>Interim Chief Probation Officer</t>
  </si>
  <si>
    <t>510-268-7233</t>
  </si>
  <si>
    <t>mdawal@acgov.org</t>
  </si>
  <si>
    <t>Brian Ford</t>
  </si>
  <si>
    <t xml:space="preserve">Assistant Chief </t>
  </si>
  <si>
    <t>510-268-7228</t>
  </si>
  <si>
    <t>brford@acgov.org</t>
  </si>
  <si>
    <t>Juvenile Community Supervision</t>
  </si>
  <si>
    <t>Juvenile Community Supervision for Intensive Probation</t>
  </si>
  <si>
    <t>YOBG - The Transition Center (Re-entry or Aftercare Services)</t>
  </si>
  <si>
    <t>Camp Sweeney</t>
  </si>
  <si>
    <t>Centerforce</t>
  </si>
  <si>
    <t>City of Fremont</t>
  </si>
  <si>
    <t>Community &amp; Youth Outreach</t>
  </si>
  <si>
    <t>Catholic Charities of the East Bay</t>
  </si>
  <si>
    <t>Catholic Charities of the East Bay has helped people facing difficult circumstances so that they can move forward in life with greater independence.  Catholic Charities provides a 10-week program with youth that combines restorative practices with cognitive behavioral therapy.  The format is eight 2-hour weekly meetings and two Saturday 4-6-hour workshops that focus on healthy communities and repairing harm. The groups consist of 10-15 participants beginning with two groups for the first few cycles.  The groups meet at Sacred Heart Church in Oakland on Wednesdays and Thursdays. The Saturday workshops are a partnership with the School Based Health Alliance and other community presenters who want to support young people.</t>
  </si>
  <si>
    <t>Fresh Lifelines for Youth (FLY)</t>
  </si>
  <si>
    <t>Youth Uprising</t>
  </si>
  <si>
    <t xml:space="preserve">Youth UpRising (YU) is a multi-pronged community transformation hub located in East Oakland. YU’s mission is to transform East Oakland into a healthy and economically robust community by developing the leadership of youth and young adults and improving the systems that impact them. YU provides integrated services to youth and young adults, ages 13 to 24 years old through three core areas: Career &amp; Education (C&amp;E), Health &amp; Wellness (H&amp;W), and Arts &amp; Expression (A&amp;E). In addition to daily trauma-informed programming, YU operates a social enterprise, which provides opportunities for youth to receive robust sector-specific skills training in high-demand jobs like food and hospitality management, landscaping, and digital arts.  YU believes that through comprehensive programming and direct support from caring adults, youth can achieve greatness, develop greater social-emotional skills and tools, and therefore minimizing risky behaviors that are detrimental to their success. </t>
  </si>
  <si>
    <t xml:space="preserve">HOPE Psychotherapy </t>
  </si>
  <si>
    <t>Multidimensional Family Therapy (MDFT)</t>
  </si>
  <si>
    <t xml:space="preserve">Project Permanence Wraparound Program </t>
  </si>
  <si>
    <t>Intensive Case Management (ICM)</t>
  </si>
  <si>
    <t>Internal Services Fund</t>
  </si>
  <si>
    <t>Centerforce is a leading reentry service provider, serving people with a history of incarceration, their families, and communities.  Centerforce provides evidence-based programs that exemplify reentry best practices.  Centerforce provides a broad range of services during incarceration, reentry, and after release.  The Centerforce Parenting Program (CPP) uses Centerforce’s established skills in parent coaching, case management and classes to reduce juvenile justice involvement and support healthy family relationships. Centerforce engages justice-involved and at-risk youth and their parents to improve parenting skills, increase youth-parent engagement and reduce youth delinquency.</t>
  </si>
  <si>
    <t>The City of Fremont offers trauma-focused Cognitive Behavioral Groups, equipping youth with tools to manage stress, change negative thinking and behavior patterns, and increase self-awareness.  The City of Fremont also offers Parent Classes &amp; Support Services to help parents learn positive and successful parenting strategies and help them identify and access the community resources they need to support their positive parenting.  The goal of the parenting classes is to help strengthen and empower families through the development of self-advocacy and parenting skills.</t>
  </si>
  <si>
    <t>Community &amp; Youth Outreach (CYO) provides services to prevent violence and support disadvantaged people to thrive. CYO provides outreach, mentoring, case management, and support to high-risk youth and young adults in the Bay Area.  CYO provides weekly culturally relevant, trauma informed, Cognitive Behavioral Therapy (CBT) sessions to clients of various CYO programs which include young men and women who are criminal justice involved and at high risk of violence. Healthy, Wealthy, &amp; Wise (HWW), is a fourteen-week course, with a companion CBT journal, that addresses issues of decision-making, identity, overcoming pain and trauma, and life skills/financial literacy.  HWW supports people affected by incarceration and community violence to tap into their strengths, heal from trauma, refrain from violence, access needed services, and navigate support systems. HWW increases the capacity of CYO’s case managers and street outreach workers, nearly all formerly incarcerated, to provide trauma-informed support to clients returning from incarceration or at risk of engaging in violence.</t>
  </si>
  <si>
    <t>HOPE Program is a Northern California outpatient mental health agency specializing in general psychotherapy and CASOMB-certified specific treatment for adult and adolescent clients. HOPE provides evidence-based sex offender treatment for Alameda County youth.  The Program offers both individual and group psychotherapy as well as support groups. The treatment plan for each client is tailored to address individual needs identified during the intake and initial evaluation process.  The goal of the program is to combine the latest research with practical psychotherapy techniques to deliver personalized, affordable care that leads to real results.  HOPE's unique clinical approach encompasses a multidisciplinary team that consists of Licensed Clinical Social Workers, Licensed Marriage and Family Therapists, Licensed Professional Clinical Counselors, and Licensed Psychologists.</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</si>
  <si>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2022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</si>
  <si>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</si>
  <si>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</si>
  <si>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</si>
  <si>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t>Jeweld Legacy Group</t>
  </si>
  <si>
    <t xml:space="preserve">ACPD is interested in increasing the number and diversity of community-based providers that have the capacity to gain and successfully implement Department and County contracts, and have the skills to support, enhance, and/or improve the lives of probation involved and at-promise youth.  To achieve this, the County’s Community Capacity Fund will provide organizations with critical funding and technical assistance resources to strengthen their capacity.  CBOs will be provided with extensive training to build infrastructure that will enable them to successfully provide services and report on outcomes of those services.  </t>
  </si>
  <si>
    <t>The Social Changery</t>
  </si>
  <si>
    <t>City of Hayward - Youth and Family Services Bureau</t>
  </si>
  <si>
    <t>The Youth &amp; Family Services Bureau is a unique part of the Hayward Police Department where police officers and professional counselors work side by side offering a variety of services to the residents of Hayward.   For more than 40 years, YFSB has focused on helping families succeed at home, school and in the community. YFSB seeks to strengthen the Hayward community through creating opportunities for kids to grow up in healthy and safe neighborhoods and schools. The dedicated YFSB staff strives to reduce delinquency and crime through a range of services that address the specific needs of each family. When a child is getting into trouble, sometimes law enforcement is not the answer. Sometimes it is. The teamwork between the cops and counselors in YFSB allows for each family’s unique situation to be assessed. YFSB also offers a variety of prevention services that encourage youth to stay out of trouble and provide them with positive ways to engage with their peers and the community. The programs and services offered by YFSB include:
•	Family Counseling, Crisis Intervention and Case Management
•	School Resource Officer Program
•	School-Based Counseling Program
•	Youth Diversion Program
•	Junior Giants Summer Baseball Program
•	Police Explorer Program</t>
  </si>
  <si>
    <t xml:space="preserve">Multidimensional Family Therapy (MDFT) offered by Lincoln, is an integrated, comprehensive, family-centered treatment for teen and young adult behavior challenges and disorders.  MDFT simultaneously addresses substance use, delinquency, antisocial and aggressive behaviors, mental health disorders, school, and family problems, and prevents out-of-home placement through a variety of therapeutic and behavioral supports for adolescents, parents, families, and communities.  Staff are trained to assess for history of trauma or any chronic traumatic experiences. They are also trained to respond to youth and families in a manner that considers the potential, if not evident, trauma histories to prevent re-traumatization, while also creating and increasing the sense of safety and therapeutic alliance.  MDFT serves youth on probation 11-19 years old with mental health and substance abuse symptoms. Priority is given to youth at-risk of out-of-home placement, youth that live with family (including kin/fictive kin) who can participate in weekly therapy activities, and youth and their families whose needs require intensive support including in-home therapy, case management, system navigation support.  The MDFT program duration is approximately six months and includes: Individual therapy, Substance use treatment, Family therapy, Parent one-on-one coaching, System navigation (school, probation, legal, etc.), and Brokerage/linkage to support services.  </t>
  </si>
  <si>
    <t>Project Permanence offered by Lincoln, utilizes the Wraparound service delivery model to provide intensive youth-centered, family driven services.  The goals of wraparound are to improve the array of services and supports available to children, youth, and families involved in the child welfare and juvenile probation systems; engage families through a more individualized casework approach that emphasizes family involvement; increase child safety without an over dependence on out-of-home care; improve permanency outcomes; improve child and family well-being; and to decrease recidivism and delinquency for youth on probation.  Project Permanence serves Alameda County youth on probation who have serious mental health or behavioral issues.  The program provides family support, collateral supports, individual support to the referred youth, and linkages to resources. Interventions integral to the model are 1:1 supports directly to the youth, family support, monthly family team meetings, and intensive case management services.  In addition, Project Permanence also participates in intervention in courts, Alameda County Juvenile Justice Center, Mental Health Hospitals, family home, community outings, schools etc.</t>
  </si>
  <si>
    <t xml:space="preserve">Intensive Case Management (ICM) is provided by Seneca Family Agencies and focuses on providing case management services for youth with high mental health needs and emphasizes family engagement.  ICM is a team approach involving key stakeholders that include the Court, behavioral health care providers, probation officers and intensive case management services delivered by a community provider.  Services are aimed to reduce out-of- home placement and increase family engagement for this specific population. Probation officers and clinicians provide community support and services for youth and provide critical input to the Court on a weekly basis.  The treatment approach is like a wraparound model.  Multiple team members, including a clinician, parent partner and youth counselor work with a youth for a period of 12 to 18 months or until a youth is dismissed from probation.  Youth and their caregivers meet with team members multiple times per week.  Case management and referral linkage is a strong component of the service with the goal of stabilizing the youth in their home placement. </t>
  </si>
  <si>
    <t>Erika L. Seid- Sex Offender Evaluator</t>
  </si>
  <si>
    <t xml:space="preserve">Erika L. Seid provides sex offender evaluations for adult and adolescent clients.  The goal of the evaluation is a treatment plan for each client that is tailored to address individual needs identified during the intake and the initial evaluation process.  </t>
  </si>
  <si>
    <t>Family Spring, Inc</t>
  </si>
  <si>
    <t>Evidence-based, in-person and tech-enabled digital counseling for children, adolescents, young adults, and their families. They provide comprehensive assessment and tailored treatment plans for the best outcomes.</t>
  </si>
  <si>
    <t xml:space="preserve">Youth who score high on the YLS/CMI are also supervised within the Juvenile Community Supervision regional, risk and gender responsive supervision model.  These youth are offered enhanced program services for boys and girls, which integrates the work of Deputy Probation Officers, local law enforcement agencies and other youth-service agencies such as schools, recreation departments and community-based organizations.  
The Alameda County Probation Department is committed to preserving, strengthening, and assisting families within their communities.  Youth and families are provided with community-based services and interventions, as well as intensive supervision services to include monthly contact by the probation officer up to three times per month.  Deputy Probation Officers (DPO), supervised by Unit Supervisors, provide Intensive Probation Supervision for youth whose overall total risk level on the Youth Level Services/Case Management Inventory (YLS/CMI) is High or Very High, youth returning from DJJ commitment, and youth exiting secure track.  
DPOs work with youth and their families to develop case plans that target the risks identified in the YLS/CMI.  DPOs supervise youth within the County with caseloads of approximately 15-20 youth, to ensure increased contact. DPOs refer youth to mentoring groups and workshops on a variety of life skill topics (personal organization, personal care/hygiene, social etiquette, budgeting).  DPOs occasionally provide supervised pro-social activities including college tours and educational field trips.  The DPOs also collaborate with a Behavioral Health Clinician from our County’s Behavioral Health Care Services Agency, who assists in identifying youth with special mental health needs, connecting those youth with appropriate services in the community, and facilitating Multi-Disciplinary Team meetings with the youth, parents, mental health, school, probation, and community partners involved with the youth.  Each probation unit utilizes the behavioral health clinician who provides consultations, treatment plans and multi-disciplinary team (MDT’s) meetings.   </t>
  </si>
  <si>
    <t>Established in 2009, the Transition Center enables providers to exchange critical information with parents and youth to improve coordination of Probation, Health/Mental Health and Education services during detention, upon release, and at post-release. The Probation Department utilizes a family focused trauma-informed approach to strengthening the capacity of the Transition Center to develop “warm hand-offs” and promote continuity of care.  At the Transition Center, a Deputy Probation Officer supervised by a Unit Supervisor, meets with youth returning from Detention and Placement and their parent/caregivers and provides an overview of the Probation Supervision process, terms, and conditions. A Specialist Clerk II provides youth, parent/caregivers administrative services, and information to help them navigate the Juvenile Justice Center and other community resources. With City of Oakland Measure Z and Measure Y Oakland Unite funding in 2019, the Transition Center has provided support to thousands of youth easing their transition to probation supervision, schools, health providers, and community-based organizations. The key to strengthening infrastructure at the Transition Center is improving its capacity to access youth support needs more effectively at intake and as they transition, link them to available benefits that enable their successful reentry.   The goal of the Transition Center is to marshal the resources of the minor’s family, school, and neighborhood to address those factors that will most likely result in recidivism, if not addressed.   Youth receive assessment-driven services, utilizing the Youth Level Services/ Case Management Inventory (YLS/CMI).  The DPOs work with youth and their families to develop case plans that will target the risks/needs identified in the YLS/CMI.  The Transition Center partners include Behavioral Health, Oakland Unified School District, Alameda County Office of Education, and Public Health.  In 2017, the TC strengthened processes related to its re-entry model to ensure youth and their families are provided and referred to resources that will support their success.  The TC team also meets regularly to discuss newly detained youth – to prepare a comprehensive transition plan from detention.  In the spirit of our “no wrong door” policy, all youth, regardless of their standing on probation or pending Court matters, are provided services.  This allows continuity of care in an environment where the access to services in the community can potentially make a difference in the lives of our youth and/or their families/caregivers.  The Transition Center also provides concrete services such as gift cards for laundry, securing emergency housing, assisting with referrals for the establishment of healthcare to ensure treatment in the community.</t>
  </si>
  <si>
    <t>JJCPA/YOBG programs in Alameda County specifically target youth under probation supervision in the community, those youth at imminent risk of removal from their homes, youth needing intensive supervision, at promise population, and youth returning from the Division of Juvenile Justice.  ACPD also provides re-entry services to youth at our residential camp program, youth released from custody at Juvenile Hall, and upon release from the Secured Youth Treatment Facility.  By targeting these populations, ACPD has been committed to expanding and building support services aimed to improve system changes that impact at-promise youth, juvenile clients, and their families.  In addition, JJCPA/YOBG has helped ACPD broaden our array of services to reduce the number of youth in out-of-home placements, to provide the least restrictive level of placement when out-of-home placement is necessary; and promote family preservation and family reunification.  Alameda County Probation also has a restorative justice program that holds youth accountable for their behavior and provides them with the support they need to move forward in a positive way.  The program is evidence-based and provides education and training to incarcerated youth. It actively engages families, communities, and systems to repair harm and prevent re-offending. It identifies specific barriers to re-entry for individual youth and develops strategies to overcome barriers and, facilitates accountability strategies to encourage youth to take responsibility and make amends for harm caused.  The program is designed to link work begun while the youth is detained with a seamless continuum of restorative justice care, out of custody.  Rooted in the indigenous Maori justice process in New Zealand and in Native American dispute resolution practices, restorative justice has proven useful in Alameda juvenile cases. Research shows that restorative justice can cut down re-offending by more than 80%.  Alameda County's decline in arrests and youth returning to Juvenile Hall can be attributed to restorative justice.      
Alameda County is the seventh most populous county in California with a population of approximately 1,648,556 residents as of the July 1, 2021 publication of 2020 United States Census Bureau data. The County consists of 14 incorporated cities and several unincorporated communities. Oakland is the seat of County government and the largest city. The County is racially/ethnically diverse.  The youth population (age 10-17) of the County is approximately 156,872 or 10 percent of the total population.  Youth living in blighted low-income neighborhoods are generally considered to be at higher risk for involvement in delinquency and Alameda County is no exception.  Most of the youth referred to ACPD are from Oakland (40%) and Hayward (16%).  Similarly, youth on formal supervision are more likely to reside in Oakland and Hayward, 48% and 17% respectively.        
In 2021, there were 621 arrests by police in Alameda County.  This represents a 30% decline in arrests from the previous year when there were 892 arrests.  Arrest rates in Alameda have been falling for the last five years which is also a national trend.  The Covid-19 pandemic has likely been the reason for the significant drop.  Of the 621 arrests reported by police in 2021, misdemeanor arrests accounted for 174 (28%), felony arrests for 428 (69%), and status arrests 19 (3%).  There were 745 referrals to the Alameda County Probation Department.  Of the 745 referrals, petitions were filed for 433 (58%), 307 (41%) cases were closed, 4 (&lt;1%) diversions were made, and the remaining 1 (&lt;1%) case was an Informal Probation disposition.
The Alameda County Probation Department (ACPD) has a broad array of youth services resources that specifically target at-promise youth, juvenile probationers, and their families.  ACPD contracts with numerous agencies that work together as the Delinquency Prevention Network (DPN).  In 2021, the DPN served 1,124 youth.  In 2021, of the 433 petitions filed, 433 (100%) were new petitions (juveniles who were not currently supervised).  Most petitions were filed against males 346 (80%), while the remaining petitions were filed against females 87 (20%).  The greatest percentage of petitions were filed against African American youth 267 (62%) compared to 118 (27%) for Latino youth, 21 (5%) for White youth, 2 (&lt;1%) for Asian and Pacific Islander youth, and 25 (6%) for youth with an unknown racial/ethnic group.  Most petitions filed resulted in a youth being placed on wardship probation, 313 (72%).  Of those youth placed on wardship probation, 238 (76%) were placed in their home or the home of a relative, 36 (12%) were placed in an “other” private facility, 36 (12%) were placed in a secure county facility, 4 were placed at DJJ (1%), and 3 (&lt;1%) were placed in an "Other" facility.  Youth in Alameda County are assessed using the Youth Level of Service/Case Management Inventory (YLS/CMI), prior to disposition.  The YLS/CMI helps probation officers, youth workers, psychologists, and social workers identify the youth's major needs, strengths, barriers, and incentives; select the most appropriate goals for him or her; and produce an effective case management plan.  The results of the risk/needs assessment, in addition to other relevant facts, are considered in making a recommendation to the Court regarding the youth's appropriateness for services while remaining in the home, and commitment to Camp, or Placement.</t>
  </si>
  <si>
    <t>Fresh Lifelines for Youth’s (FLY) mission is to prevent juvenile crime and incarceration through legal education, leadership training, and one-on-one mentoring.  FLY provides cognitive behavior groups to Hayward youth through its Law Program, an innovative law-related education and life skills training program, taught in weekly class sessions for 12 weeks by volunteers and FLY staff at alternative/continuation schools and community-based sites.  FLY’s nationally recognized curriculum, sponsored by the OJJDP’s law-related educational research, is an interactive and evidence-informed program that uses role-plays, debates, mock trials to capture youth interest, and lessons about the law and consequences of crime.  From the beginning, FLY has emphasized Youth Voice, in which youth use their stories and experiences to inspire hope and encourage change in the lives of other youth, and to influence positive changes in the systems that affect their lives. One important expression of Youth Voice is the Youth Advisory Council.  The goal of the YAC is to elevate the voice of youth, equipping young people to lead the way in creating more effective, humane local juvenile justice systems.  The YAC provides youth who formerly participated in juvenile justice services with a unique opportunity to provide input on current system processes, policies, and practices. It allows youth the opportunity to use their stories and experiences to inspire hope and encourage change in the lives of youth who are currently involved in the Juvenile Justice System. An additional objective of the YAC is to enhance the professional development and leadership skills of all of its members.</t>
  </si>
  <si>
    <t>Due Date:  October 1, 2022</t>
  </si>
  <si>
    <t xml:space="preserve">Juvenile Community Supervision is a regional based, risk and gender responsive supervision model.  The regional units offer enhanced program services for boys and girls, which integrates the work of Deputy Probation Officers, local law enforcement agencies and other youth-service agencies such as schools, recreation departments and community-based organizations.  These collaborative efforts enable a multi-disciplinary team to solve problems by 1) working with clients and their families, 2) monitoring compliance with probation conditions by increased contacts with random visits, and 3) ensuring youth pay restitution to victims and complete community service orders. Youth supervised by Deputy Probation Officers assigned to Juvenile Community Supervision participate in a broad range of pro-social activities, such as educational and recreational field trips and community service.  All youth receive program referrals individually tailored to their case plans.  Youth and their families receive concrete funds to address some of their immediate needs, including transportation, food, utilities, and housing.  Probation staff are assigned to service specific geographic areas in partnership with community policing areas.  The goal of Juvenile Community Supervision is to marshal the resources of the client’s family, school, and neighborhood to optimize preventive services and eliminate behaviors leading to chronic delinquency.  The Juvenile Community Supervision team assumes a non-traditional, proactive role to assist the client in developing the skills to become successful in meeting the expectations of the Court.  DPO offices serve the North, South, and Central regions of the county.   In each region, there is a DPO assigned to supervise a gender-specific caseload, which includes all female and male clients identified as having a clear concern for child sexual exploitation. During intake, all youth are screened using the Commercial Sexual Exploitation Identification Tool (CSE-IT) which is an evidence-based tool research has shown to be correlated with exploitation, or that were identified as potential areas of concern which may warrant targeted intervention services.  In addition, youth in Alameda County Probation are assessed using The Youth Level of Service/Case Management Inventory™ (YLS/CMI™), prior to disposition. The YLS/CMI is a risk/needs assessment and a case management tool combined into one convenient system.  The YLS/CMI helps probation officers, youth workers, psychologists, and social workers identify the youth’s major needs, strengths, barriers, and incentives; select the most appropriate goals for him or her; and produce an effective case management plan.  Youth with Low, Moderate, and High-Risk Results are referred to the Juvenile Community Supervision regional units where caseloads are approximately 15-20 per Deputy Probation Officer.  </t>
  </si>
  <si>
    <t xml:space="preserve">The Social Changery strives to ensure all people, regardless of circumstance or background, have equitable opportunities for educational, health and economic success. Their goal is to advance the health, dignity, and rights of all people.  Their work goes beyond traditional social change programs and tactics. It is informed by principles of Human Centered Design, Social Determinants of Health, social movement models, community development, and behavior change frameworks. They are subject matter experts and people with lived experience. Their expertise in social change, trauma-informed behavioral health, and transformative justice provides a foundation through which all projects are comprehensively developed.  They consult and provide services in the following areas: Trauma-Informed Behavioral Health, Stigma and Discrimination Reduction, Peer Support Models, Prevention and Early Intervention, Justice, Equity, Diversity and Inclusion, Workforce Development &amp; Career Pathways, Youth Development, Community Development, and Movement &amp; Coalition Building.  Alameda County Young Adult Opioid Initiative aims to reduce the negative impact of opioids on youth in extended foster care in Alameda County. Youth in foster care, especially those transitioning to adulthood, are susceptible to opioid and substance use disorder. This is a stressful time when they are likely to exhibit behaviors that reflect the effects of early trauma, abuse, and neglect  The Social Changery helped in these key areas:                                                                                                                                     1.  Formative Research: conduct quantitative and qualitative research to inform the campaign strategies. Gather first-person insight from youth and youth providers about their substance use knowledge, strengths, and barriers for accessing services.  
2.  Message and Materials Development: As a result of findings and recommendations that resulted from the Formative Research phase, developed and tested key messages and materials that will effectively reach the target demographic (youth in extended foster care 18-21 years).
3.  Media/Marketing Implementation: Launch the campaign to effectively reach the target demographic, this includes implementing a cohesive campaign with digital and print media and multiple trainings.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</si>
  <si>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</si>
  <si>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2022.  Similarly, for the worksheet labeled "</t>
    </r>
    <r>
      <rPr>
        <b/>
        <sz val="10"/>
        <rFont val="Arial"/>
        <family val="2"/>
      </rPr>
      <t>REPORT 3</t>
    </r>
    <r>
      <rPr>
        <sz val="10"/>
        <rFont val="Arial"/>
        <family val="2"/>
      </rPr>
      <t>," you will pull information directly from your 2022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</si>
  <si>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Youth exiting camp transition into aftercare and receive services from the Juvenile Community Supervision for Intensive Supervision Unit which is funded under JJCPA and YOBG.  These services include mentoring groups and workshops on a variety of life skill topics (personal organization, personal care/hygiene, social etiquette, budgeting). The DPOs collaborate with a Behavioral Health Clinician from our County’s Behavioral Health Care Services Agency, who assists in identifying youth with special mental health needs, connecting those youth with appropriate services in the community, and facilitating Multi-Disciplinary Team meetings with the youth, parents, mental health, school, probation, and community partners involved with the youth.  Suitable youth released from Camp Sweeney are also allowed to participate in contractual services funded through the JJCPA Community Probation Program including multi-disciplinary teams.  Alameda County Probation also has a restorative justice program that holds youth accountable for their behavior and provides them with the support they need to move forward in a positive way.  DPOs actively engage families, communities, and systems to repair harm and prevent re-offending.  They also work to identify barriers to re-entry for individual youth, develop strategies to overcome barriers and, facilitate accountability strategies to encourage youth to take responsibility and make amends for harm caused.  Supervision and re-entry are designed to link work begun while the youth is detained and at Camp Sweeney with a seamless continuum of restorative justice care, out of custody.  Camp youth have access to a wide array of services:                                                                                                                                                                                
•	Restorative Justice programming
•	Re-entry planning
•	Individual counseling
•	Parent education and support groups
•	Anger management and violence prevention programs
•	Gang awareness and prevention programs
•	Drug and alcohol treatment and education programming
•	Life skills development programming
•	Mentoring
•	Tutoring
•	Vocational programming for job readiness training and placement
•	Work programs                                                                                                                                                                                                                                                                                                                                                                                               
These programs have several benefits and allow youth to flourish upon re-entry to the community. The overall goal is to return each minor to their community as a positive and productive citizen.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</si>
</sst>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2">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0"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13" xfId="0" applyBorder="1" applyAlignment="1" applyProtection="1">
      <alignment horizontal="center" vertical="center"/>
    </xf>
    <xf numFmtId="0" fontId="0" fillId="9" borderId="0" xfId="0" applyFill="1" applyProtection="1"/>
    <xf numFmtId="0" fontId="1" fillId="5" borderId="0" xfId="0" applyFont="1" applyFill="1" applyBorder="1" applyAlignment="1" applyProtection="1">
      <alignment horizontal="left"/>
    </xf>
    <xf numFmtId="15" fontId="1" fillId="5" borderId="0" xfId="0" applyNumberFormat="1" applyFont="1" applyFill="1" applyBorder="1" applyAlignment="1" applyProtection="1">
      <alignment horizontal="left"/>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42" fontId="1" fillId="0" borderId="6" xfId="0" applyNumberFormat="1" applyFont="1" applyBorder="1" applyAlignment="1" applyProtection="1">
      <alignment horizontal="right"/>
      <protection locked="0"/>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4" fillId="0" borderId="0" xfId="0" applyFont="1" applyAlignment="1" applyProtection="1">
      <alignment horizontal="center"/>
    </xf>
    <xf numFmtId="0" fontId="10" fillId="0" borderId="11" xfId="0" applyFont="1" applyBorder="1" applyAlignment="1" applyProtection="1">
      <alignment horizontal="left"/>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0" xfId="0" applyFont="1" applyBorder="1" applyAlignment="1" applyProtection="1">
      <alignment horizontal="left" vertical="top" wrapText="1"/>
      <protection locked="0"/>
    </xf>
    <xf numFmtId="0" fontId="1" fillId="0" borderId="1" xfId="0" applyFont="1" applyBorder="1" applyAlignment="1" applyProtection="1">
      <alignment horizontal="center"/>
    </xf>
    <xf numFmtId="0" fontId="0" fillId="0" borderId="2"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99FF99"/>
      <color rgb="FFFFFF66"/>
      <color rgb="FFFFFF99"/>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695</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695</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695</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590550</xdr:colOff>
      <xdr:row>177</xdr:row>
      <xdr:rowOff>0</xdr:rowOff>
    </xdr:from>
    <xdr:to>
      <xdr:col>7</xdr:col>
      <xdr:colOff>0</xdr:colOff>
      <xdr:row>178</xdr:row>
      <xdr:rowOff>40005</xdr:rowOff>
    </xdr:to>
    <xdr:sp macro="" textlink="">
      <xdr:nvSpPr>
        <xdr:cNvPr id="2" name="Text Box 3">
          <a:extLst>
            <a:ext uri="{FF2B5EF4-FFF2-40B4-BE49-F238E27FC236}">
              <a16:creationId xmlns:a16="http://schemas.microsoft.com/office/drawing/2014/main" id="{C3235AAB-EFF2-4E98-A0C0-308B38A196C2}"/>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177</xdr:row>
      <xdr:rowOff>104775</xdr:rowOff>
    </xdr:to>
    <xdr:sp macro="" textlink="">
      <xdr:nvSpPr>
        <xdr:cNvPr id="3" name="Text Box 4">
          <a:extLst>
            <a:ext uri="{FF2B5EF4-FFF2-40B4-BE49-F238E27FC236}">
              <a16:creationId xmlns:a16="http://schemas.microsoft.com/office/drawing/2014/main" id="{44ABE799-C9E2-472E-A8DD-FBF8B23E9651}"/>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0</xdr:colOff>
      <xdr:row>178</xdr:row>
      <xdr:rowOff>40005</xdr:rowOff>
    </xdr:to>
    <xdr:sp macro="" textlink="">
      <xdr:nvSpPr>
        <xdr:cNvPr id="4" name="Text Box 3">
          <a:extLst>
            <a:ext uri="{FF2B5EF4-FFF2-40B4-BE49-F238E27FC236}">
              <a16:creationId xmlns:a16="http://schemas.microsoft.com/office/drawing/2014/main" id="{873EB02F-8D99-4785-AF96-B956BF9DB7C7}"/>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177</xdr:row>
      <xdr:rowOff>104775</xdr:rowOff>
    </xdr:to>
    <xdr:sp macro="" textlink="">
      <xdr:nvSpPr>
        <xdr:cNvPr id="5" name="Text Box 4">
          <a:extLst>
            <a:ext uri="{FF2B5EF4-FFF2-40B4-BE49-F238E27FC236}">
              <a16:creationId xmlns:a16="http://schemas.microsoft.com/office/drawing/2014/main" id="{E9B4C7DA-D472-49FE-B09A-5AA667401E3E}"/>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0</xdr:colOff>
      <xdr:row>178</xdr:row>
      <xdr:rowOff>40005</xdr:rowOff>
    </xdr:to>
    <xdr:sp macro="" textlink="">
      <xdr:nvSpPr>
        <xdr:cNvPr id="6" name="Text Box 3">
          <a:extLst>
            <a:ext uri="{FF2B5EF4-FFF2-40B4-BE49-F238E27FC236}">
              <a16:creationId xmlns:a16="http://schemas.microsoft.com/office/drawing/2014/main" id="{38795A1F-5F35-40CF-9A1E-C9C06A48EEDA}"/>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twoCellAnchor>
  <xdr:twoCellAnchor editAs="oneCell">
    <xdr:from>
      <xdr:col>1</xdr:col>
      <xdr:colOff>247650</xdr:colOff>
      <xdr:row>177</xdr:row>
      <xdr:rowOff>0</xdr:rowOff>
    </xdr:from>
    <xdr:to>
      <xdr:col>1</xdr:col>
      <xdr:colOff>276225</xdr:colOff>
      <xdr:row>177</xdr:row>
      <xdr:rowOff>104775</xdr:rowOff>
    </xdr:to>
    <xdr:sp macro="" textlink="">
      <xdr:nvSpPr>
        <xdr:cNvPr id="7" name="Text Box 4">
          <a:extLst>
            <a:ext uri="{FF2B5EF4-FFF2-40B4-BE49-F238E27FC236}">
              <a16:creationId xmlns:a16="http://schemas.microsoft.com/office/drawing/2014/main" id="{7D2E3545-D92E-4CE9-9507-7837FCF41250}"/>
            </a:ext>
          </a:extLst>
        </xdr:cNvPr>
        <xdr:cNvSpPr txBox="1">
          <a:spLocks noChangeArrowheads="1"/>
        </xdr:cNvSpPr>
      </xdr:nvSpPr>
      <xdr:spPr bwMode="auto">
        <a:xfrm>
          <a:off x="942975" y="37757100"/>
          <a:ext cx="28575" cy="104775"/>
        </a:xfrm>
        <a:prstGeom prst="rect">
          <a:avLst/>
        </a:prstGeom>
        <a:noFill/>
        <a:ln w="9525">
          <a:noFill/>
          <a:miter lim="800000"/>
          <a:headEnd/>
          <a:tailEnd/>
        </a:ln>
      </xdr:spPr>
    </xdr:sp>
    <xdr:clientData/>
  </xdr:twoCellAnchor>
  <xdr:twoCellAnchor editAs="oneCell">
    <xdr:from>
      <xdr:col>6</xdr:col>
      <xdr:colOff>590550</xdr:colOff>
      <xdr:row>126</xdr:row>
      <xdr:rowOff>0</xdr:rowOff>
    </xdr:from>
    <xdr:to>
      <xdr:col>7</xdr:col>
      <xdr:colOff>0</xdr:colOff>
      <xdr:row>126</xdr:row>
      <xdr:rowOff>95250</xdr:rowOff>
    </xdr:to>
    <xdr:sp macro="" textlink="">
      <xdr:nvSpPr>
        <xdr:cNvPr id="8" name="Text Box 3">
          <a:extLst>
            <a:ext uri="{FF2B5EF4-FFF2-40B4-BE49-F238E27FC236}">
              <a16:creationId xmlns:a16="http://schemas.microsoft.com/office/drawing/2014/main" id="{4524E2E1-B069-45DE-A0EA-F113B9B6A64F}"/>
            </a:ext>
          </a:extLst>
        </xdr:cNvPr>
        <xdr:cNvSpPr txBox="1">
          <a:spLocks noChangeArrowheads="1"/>
        </xdr:cNvSpPr>
      </xdr:nvSpPr>
      <xdr:spPr bwMode="auto">
        <a:xfrm>
          <a:off x="4257675" y="28222575"/>
          <a:ext cx="76200" cy="190500"/>
        </a:xfrm>
        <a:prstGeom prst="rect">
          <a:avLst/>
        </a:prstGeom>
        <a:noFill/>
        <a:ln w="9525">
          <a:noFill/>
          <a:miter lim="800000"/>
          <a:headEnd/>
          <a:tailEnd/>
        </a:ln>
      </xdr:spPr>
    </xdr:sp>
    <xdr:clientData/>
  </xdr:twoCellAnchor>
  <xdr:twoCellAnchor editAs="oneCell">
    <xdr:from>
      <xdr:col>0</xdr:col>
      <xdr:colOff>0</xdr:colOff>
      <xdr:row>126</xdr:row>
      <xdr:rowOff>0</xdr:rowOff>
    </xdr:from>
    <xdr:to>
      <xdr:col>0</xdr:col>
      <xdr:colOff>28575</xdr:colOff>
      <xdr:row>126</xdr:row>
      <xdr:rowOff>98425</xdr:rowOff>
    </xdr:to>
    <xdr:sp macro="" textlink="">
      <xdr:nvSpPr>
        <xdr:cNvPr id="9" name="Text Box 4">
          <a:extLst>
            <a:ext uri="{FF2B5EF4-FFF2-40B4-BE49-F238E27FC236}">
              <a16:creationId xmlns:a16="http://schemas.microsoft.com/office/drawing/2014/main" id="{05CDBDB0-15CE-48A8-84AE-B2D5BF61D07D}"/>
            </a:ext>
          </a:extLst>
        </xdr:cNvPr>
        <xdr:cNvSpPr txBox="1">
          <a:spLocks noChangeArrowheads="1"/>
        </xdr:cNvSpPr>
      </xdr:nvSpPr>
      <xdr:spPr bwMode="auto">
        <a:xfrm>
          <a:off x="0" y="28222575"/>
          <a:ext cx="28575" cy="98425"/>
        </a:xfrm>
        <a:prstGeom prst="rect">
          <a:avLst/>
        </a:prstGeom>
        <a:noFill/>
        <a:ln w="9525">
          <a:noFill/>
          <a:miter lim="800000"/>
          <a:headEnd/>
          <a:tailEnd/>
        </a:ln>
      </xdr:spPr>
    </xdr:sp>
    <xdr:clientData/>
  </xdr:twoCellAnchor>
  <xdr:twoCellAnchor editAs="oneCell">
    <xdr:from>
      <xdr:col>6</xdr:col>
      <xdr:colOff>590550</xdr:colOff>
      <xdr:row>126</xdr:row>
      <xdr:rowOff>0</xdr:rowOff>
    </xdr:from>
    <xdr:to>
      <xdr:col>7</xdr:col>
      <xdr:colOff>0</xdr:colOff>
      <xdr:row>127</xdr:row>
      <xdr:rowOff>11430</xdr:rowOff>
    </xdr:to>
    <xdr:sp macro="" textlink="">
      <xdr:nvSpPr>
        <xdr:cNvPr id="10" name="Text Box 3">
          <a:extLst>
            <a:ext uri="{FF2B5EF4-FFF2-40B4-BE49-F238E27FC236}">
              <a16:creationId xmlns:a16="http://schemas.microsoft.com/office/drawing/2014/main" id="{525507CD-8CEE-4E6D-A620-39191BB1F7B6}"/>
            </a:ext>
          </a:extLst>
        </xdr:cNvPr>
        <xdr:cNvSpPr txBox="1">
          <a:spLocks noChangeArrowheads="1"/>
        </xdr:cNvSpPr>
      </xdr:nvSpPr>
      <xdr:spPr bwMode="auto">
        <a:xfrm>
          <a:off x="4257675" y="28022550"/>
          <a:ext cx="76200" cy="200025"/>
        </a:xfrm>
        <a:prstGeom prst="rect">
          <a:avLst/>
        </a:prstGeom>
        <a:noFill/>
        <a:ln w="9525">
          <a:noFill/>
          <a:miter lim="800000"/>
          <a:headEnd/>
          <a:tailEnd/>
        </a:ln>
      </xdr:spPr>
    </xdr:sp>
    <xdr:clientData/>
  </xdr:twoCellAnchor>
  <xdr:twoCellAnchor editAs="oneCell">
    <xdr:from>
      <xdr:col>0</xdr:col>
      <xdr:colOff>0</xdr:colOff>
      <xdr:row>126</xdr:row>
      <xdr:rowOff>0</xdr:rowOff>
    </xdr:from>
    <xdr:to>
      <xdr:col>0</xdr:col>
      <xdr:colOff>28575</xdr:colOff>
      <xdr:row>126</xdr:row>
      <xdr:rowOff>104775</xdr:rowOff>
    </xdr:to>
    <xdr:sp macro="" textlink="">
      <xdr:nvSpPr>
        <xdr:cNvPr id="11" name="Text Box 4">
          <a:extLst>
            <a:ext uri="{FF2B5EF4-FFF2-40B4-BE49-F238E27FC236}">
              <a16:creationId xmlns:a16="http://schemas.microsoft.com/office/drawing/2014/main" id="{37CCC907-01D9-4282-8808-DD7219846EAD}"/>
            </a:ext>
          </a:extLst>
        </xdr:cNvPr>
        <xdr:cNvSpPr txBox="1">
          <a:spLocks noChangeArrowheads="1"/>
        </xdr:cNvSpPr>
      </xdr:nvSpPr>
      <xdr:spPr bwMode="auto">
        <a:xfrm>
          <a:off x="0" y="28022550"/>
          <a:ext cx="28575" cy="104775"/>
        </a:xfrm>
        <a:prstGeom prst="rect">
          <a:avLst/>
        </a:prstGeom>
        <a:noFill/>
        <a:ln w="9525">
          <a:noFill/>
          <a:miter lim="800000"/>
          <a:headEnd/>
          <a:tailEnd/>
        </a:ln>
      </xdr:spPr>
    </xdr:sp>
    <xdr:clientData/>
  </xdr:twoCellAnchor>
  <xdr:oneCellAnchor>
    <xdr:from>
      <xdr:col>6</xdr:col>
      <xdr:colOff>590550</xdr:colOff>
      <xdr:row>177</xdr:row>
      <xdr:rowOff>0</xdr:rowOff>
    </xdr:from>
    <xdr:ext cx="76200" cy="200025"/>
    <xdr:sp macro="" textlink="">
      <xdr:nvSpPr>
        <xdr:cNvPr id="12" name="Text Box 3">
          <a:extLst>
            <a:ext uri="{FF2B5EF4-FFF2-40B4-BE49-F238E27FC236}">
              <a16:creationId xmlns:a16="http://schemas.microsoft.com/office/drawing/2014/main" id="{D2715139-D615-4C44-9B7C-B7432043C8B9}"/>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13" name="Text Box 3">
          <a:extLst>
            <a:ext uri="{FF2B5EF4-FFF2-40B4-BE49-F238E27FC236}">
              <a16:creationId xmlns:a16="http://schemas.microsoft.com/office/drawing/2014/main" id="{4CBE3466-38A4-48EF-93FA-70B5E1FBFE41}"/>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14" name="Text Box 4">
          <a:extLst>
            <a:ext uri="{FF2B5EF4-FFF2-40B4-BE49-F238E27FC236}">
              <a16:creationId xmlns:a16="http://schemas.microsoft.com/office/drawing/2014/main" id="{07AD7F48-51D4-4BCA-A46C-DF27C80948D0}"/>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15" name="Text Box 3">
          <a:extLst>
            <a:ext uri="{FF2B5EF4-FFF2-40B4-BE49-F238E27FC236}">
              <a16:creationId xmlns:a16="http://schemas.microsoft.com/office/drawing/2014/main" id="{EABFD4F3-F198-40F8-93EC-37221B73D8D8}"/>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16" name="Text Box 3">
          <a:extLst>
            <a:ext uri="{FF2B5EF4-FFF2-40B4-BE49-F238E27FC236}">
              <a16:creationId xmlns:a16="http://schemas.microsoft.com/office/drawing/2014/main" id="{258882E0-AA22-4AAF-A9EB-D20875AF6CE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17" name="Text Box 3">
          <a:extLst>
            <a:ext uri="{FF2B5EF4-FFF2-40B4-BE49-F238E27FC236}">
              <a16:creationId xmlns:a16="http://schemas.microsoft.com/office/drawing/2014/main" id="{786ADC7A-F961-46EF-B753-7416BBF1DA97}"/>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18" name="Text Box 4">
          <a:extLst>
            <a:ext uri="{FF2B5EF4-FFF2-40B4-BE49-F238E27FC236}">
              <a16:creationId xmlns:a16="http://schemas.microsoft.com/office/drawing/2014/main" id="{7F973280-635D-473F-9691-97D46ED8F02F}"/>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196850"/>
    <xdr:sp macro="" textlink="">
      <xdr:nvSpPr>
        <xdr:cNvPr id="19" name="Text Box 3">
          <a:extLst>
            <a:ext uri="{FF2B5EF4-FFF2-40B4-BE49-F238E27FC236}">
              <a16:creationId xmlns:a16="http://schemas.microsoft.com/office/drawing/2014/main" id="{3DE6F0F7-370B-4F5A-BA4A-E7D2BB4BCCEA}"/>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20" name="Text Box 4">
          <a:extLst>
            <a:ext uri="{FF2B5EF4-FFF2-40B4-BE49-F238E27FC236}">
              <a16:creationId xmlns:a16="http://schemas.microsoft.com/office/drawing/2014/main" id="{81E7EECA-8FE9-495F-9FE4-255A861E93C9}"/>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21" name="Text Box 3">
          <a:extLst>
            <a:ext uri="{FF2B5EF4-FFF2-40B4-BE49-F238E27FC236}">
              <a16:creationId xmlns:a16="http://schemas.microsoft.com/office/drawing/2014/main" id="{2EF0105A-C9B6-49AD-8332-0C78ED7A76D9}"/>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22" name="Text Box 3">
          <a:extLst>
            <a:ext uri="{FF2B5EF4-FFF2-40B4-BE49-F238E27FC236}">
              <a16:creationId xmlns:a16="http://schemas.microsoft.com/office/drawing/2014/main" id="{D85A272F-C223-4DDB-AEF6-B18168103F12}"/>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23" name="Text Box 4">
          <a:extLst>
            <a:ext uri="{FF2B5EF4-FFF2-40B4-BE49-F238E27FC236}">
              <a16:creationId xmlns:a16="http://schemas.microsoft.com/office/drawing/2014/main" id="{F01A257F-81C7-4114-9814-D429874213AD}"/>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24" name="Text Box 3">
          <a:extLst>
            <a:ext uri="{FF2B5EF4-FFF2-40B4-BE49-F238E27FC236}">
              <a16:creationId xmlns:a16="http://schemas.microsoft.com/office/drawing/2014/main" id="{CFFF7A85-6239-4E9F-AB37-08F7C44BC057}"/>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25" name="Text Box 3">
          <a:extLst>
            <a:ext uri="{FF2B5EF4-FFF2-40B4-BE49-F238E27FC236}">
              <a16:creationId xmlns:a16="http://schemas.microsoft.com/office/drawing/2014/main" id="{1EC60AFE-35BA-4D40-85E2-C7A3C6D4FB68}"/>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26" name="Text Box 3">
          <a:extLst>
            <a:ext uri="{FF2B5EF4-FFF2-40B4-BE49-F238E27FC236}">
              <a16:creationId xmlns:a16="http://schemas.microsoft.com/office/drawing/2014/main" id="{D9553FD6-C882-4EC6-ACB5-253CF3CF1D7A}"/>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27" name="Text Box 4">
          <a:extLst>
            <a:ext uri="{FF2B5EF4-FFF2-40B4-BE49-F238E27FC236}">
              <a16:creationId xmlns:a16="http://schemas.microsoft.com/office/drawing/2014/main" id="{759E19BB-43FD-40AF-984C-CC22619E977A}"/>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196850"/>
    <xdr:sp macro="" textlink="">
      <xdr:nvSpPr>
        <xdr:cNvPr id="28" name="Text Box 3">
          <a:extLst>
            <a:ext uri="{FF2B5EF4-FFF2-40B4-BE49-F238E27FC236}">
              <a16:creationId xmlns:a16="http://schemas.microsoft.com/office/drawing/2014/main" id="{18C6500E-23C4-4EAB-8566-CD96508419B7}"/>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29" name="Text Box 4">
          <a:extLst>
            <a:ext uri="{FF2B5EF4-FFF2-40B4-BE49-F238E27FC236}">
              <a16:creationId xmlns:a16="http://schemas.microsoft.com/office/drawing/2014/main" id="{0C2E38CC-6D49-444A-94CE-9FDCA5221838}"/>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30" name="Text Box 3">
          <a:extLst>
            <a:ext uri="{FF2B5EF4-FFF2-40B4-BE49-F238E27FC236}">
              <a16:creationId xmlns:a16="http://schemas.microsoft.com/office/drawing/2014/main" id="{3C9A6FD0-161F-4C30-BEC3-5FFE130B5B1A}"/>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31" name="Text Box 3">
          <a:extLst>
            <a:ext uri="{FF2B5EF4-FFF2-40B4-BE49-F238E27FC236}">
              <a16:creationId xmlns:a16="http://schemas.microsoft.com/office/drawing/2014/main" id="{18E833C9-4F37-4E63-ABA1-F9260A035A21}"/>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32" name="Text Box 4">
          <a:extLst>
            <a:ext uri="{FF2B5EF4-FFF2-40B4-BE49-F238E27FC236}">
              <a16:creationId xmlns:a16="http://schemas.microsoft.com/office/drawing/2014/main" id="{62FA9F32-677B-4F61-995E-D6213C8E4833}"/>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33" name="Text Box 3">
          <a:extLst>
            <a:ext uri="{FF2B5EF4-FFF2-40B4-BE49-F238E27FC236}">
              <a16:creationId xmlns:a16="http://schemas.microsoft.com/office/drawing/2014/main" id="{60D98CB0-591A-476F-A61B-8E32C584D004}"/>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34" name="Text Box 3">
          <a:extLst>
            <a:ext uri="{FF2B5EF4-FFF2-40B4-BE49-F238E27FC236}">
              <a16:creationId xmlns:a16="http://schemas.microsoft.com/office/drawing/2014/main" id="{54B3265E-81AC-4CE4-9F58-227DB44A04C9}"/>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35" name="Text Box 3">
          <a:extLst>
            <a:ext uri="{FF2B5EF4-FFF2-40B4-BE49-F238E27FC236}">
              <a16:creationId xmlns:a16="http://schemas.microsoft.com/office/drawing/2014/main" id="{31E76EEC-E067-47B7-9E3C-FFE062D770EA}"/>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36" name="Text Box 4">
          <a:extLst>
            <a:ext uri="{FF2B5EF4-FFF2-40B4-BE49-F238E27FC236}">
              <a16:creationId xmlns:a16="http://schemas.microsoft.com/office/drawing/2014/main" id="{1B72666F-036F-4D65-8279-FDA55DC0A578}"/>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196850"/>
    <xdr:sp macro="" textlink="">
      <xdr:nvSpPr>
        <xdr:cNvPr id="37" name="Text Box 3">
          <a:extLst>
            <a:ext uri="{FF2B5EF4-FFF2-40B4-BE49-F238E27FC236}">
              <a16:creationId xmlns:a16="http://schemas.microsoft.com/office/drawing/2014/main" id="{703E57D1-4581-4319-B21E-49BCC1018B2D}"/>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38" name="Text Box 4">
          <a:extLst>
            <a:ext uri="{FF2B5EF4-FFF2-40B4-BE49-F238E27FC236}">
              <a16:creationId xmlns:a16="http://schemas.microsoft.com/office/drawing/2014/main" id="{031C35AA-E913-4D9E-B37D-39B1559F0DCF}"/>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39" name="Text Box 3">
          <a:extLst>
            <a:ext uri="{FF2B5EF4-FFF2-40B4-BE49-F238E27FC236}">
              <a16:creationId xmlns:a16="http://schemas.microsoft.com/office/drawing/2014/main" id="{CE9EC545-C798-4C75-B914-5A23EA561C7B}"/>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40" name="Text Box 3">
          <a:extLst>
            <a:ext uri="{FF2B5EF4-FFF2-40B4-BE49-F238E27FC236}">
              <a16:creationId xmlns:a16="http://schemas.microsoft.com/office/drawing/2014/main" id="{B9B2522D-53F7-4D01-AB5D-DF48A6B7449E}"/>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41" name="Text Box 4">
          <a:extLst>
            <a:ext uri="{FF2B5EF4-FFF2-40B4-BE49-F238E27FC236}">
              <a16:creationId xmlns:a16="http://schemas.microsoft.com/office/drawing/2014/main" id="{F7C75B68-E016-40CA-812A-835C4B5EDF8B}"/>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42" name="Text Box 3">
          <a:extLst>
            <a:ext uri="{FF2B5EF4-FFF2-40B4-BE49-F238E27FC236}">
              <a16:creationId xmlns:a16="http://schemas.microsoft.com/office/drawing/2014/main" id="{04C654FE-E80E-480A-BF26-080E3462189B}"/>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43" name="Text Box 3">
          <a:extLst>
            <a:ext uri="{FF2B5EF4-FFF2-40B4-BE49-F238E27FC236}">
              <a16:creationId xmlns:a16="http://schemas.microsoft.com/office/drawing/2014/main" id="{E795DBCA-FE89-44A2-A943-6DFCD5774653}"/>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44" name="Text Box 3">
          <a:extLst>
            <a:ext uri="{FF2B5EF4-FFF2-40B4-BE49-F238E27FC236}">
              <a16:creationId xmlns:a16="http://schemas.microsoft.com/office/drawing/2014/main" id="{15A4BFCE-DE41-48AF-B88C-AC56DE85DEF8}"/>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45" name="Text Box 4">
          <a:extLst>
            <a:ext uri="{FF2B5EF4-FFF2-40B4-BE49-F238E27FC236}">
              <a16:creationId xmlns:a16="http://schemas.microsoft.com/office/drawing/2014/main" id="{F087C128-B9CA-4D42-98EB-44DC72587023}"/>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196850"/>
    <xdr:sp macro="" textlink="">
      <xdr:nvSpPr>
        <xdr:cNvPr id="46" name="Text Box 3">
          <a:extLst>
            <a:ext uri="{FF2B5EF4-FFF2-40B4-BE49-F238E27FC236}">
              <a16:creationId xmlns:a16="http://schemas.microsoft.com/office/drawing/2014/main" id="{6683AFF8-7166-4D3F-8863-D3A911EF2726}"/>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47" name="Text Box 4">
          <a:extLst>
            <a:ext uri="{FF2B5EF4-FFF2-40B4-BE49-F238E27FC236}">
              <a16:creationId xmlns:a16="http://schemas.microsoft.com/office/drawing/2014/main" id="{744F1F03-794C-4FAB-AC5F-633FA18E7B1D}"/>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48" name="Text Box 3">
          <a:extLst>
            <a:ext uri="{FF2B5EF4-FFF2-40B4-BE49-F238E27FC236}">
              <a16:creationId xmlns:a16="http://schemas.microsoft.com/office/drawing/2014/main" id="{2DF12CBE-894E-4412-A5A1-67E9AFA72CF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49" name="Text Box 3">
          <a:extLst>
            <a:ext uri="{FF2B5EF4-FFF2-40B4-BE49-F238E27FC236}">
              <a16:creationId xmlns:a16="http://schemas.microsoft.com/office/drawing/2014/main" id="{935BB4BA-BC88-4B47-BD42-115431EBBC80}"/>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50" name="Text Box 4">
          <a:extLst>
            <a:ext uri="{FF2B5EF4-FFF2-40B4-BE49-F238E27FC236}">
              <a16:creationId xmlns:a16="http://schemas.microsoft.com/office/drawing/2014/main" id="{E83DDF00-8BC9-4C40-902E-5EB4782CFA6B}"/>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51" name="Text Box 3">
          <a:extLst>
            <a:ext uri="{FF2B5EF4-FFF2-40B4-BE49-F238E27FC236}">
              <a16:creationId xmlns:a16="http://schemas.microsoft.com/office/drawing/2014/main" id="{F70B19B2-176B-4720-A806-4E560B8A0FD3}"/>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52" name="Text Box 3">
          <a:extLst>
            <a:ext uri="{FF2B5EF4-FFF2-40B4-BE49-F238E27FC236}">
              <a16:creationId xmlns:a16="http://schemas.microsoft.com/office/drawing/2014/main" id="{68D2A1AB-5D47-4C18-A1FD-4263CDDB1A1D}"/>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53" name="Text Box 3">
          <a:extLst>
            <a:ext uri="{FF2B5EF4-FFF2-40B4-BE49-F238E27FC236}">
              <a16:creationId xmlns:a16="http://schemas.microsoft.com/office/drawing/2014/main" id="{468E9F67-E4D3-4BB0-9AE0-D0FC0B5C445E}"/>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54" name="Text Box 4">
          <a:extLst>
            <a:ext uri="{FF2B5EF4-FFF2-40B4-BE49-F238E27FC236}">
              <a16:creationId xmlns:a16="http://schemas.microsoft.com/office/drawing/2014/main" id="{27CE78DE-41E7-4972-8ED9-F20C1F0CEC7C}"/>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196850"/>
    <xdr:sp macro="" textlink="">
      <xdr:nvSpPr>
        <xdr:cNvPr id="55" name="Text Box 3">
          <a:extLst>
            <a:ext uri="{FF2B5EF4-FFF2-40B4-BE49-F238E27FC236}">
              <a16:creationId xmlns:a16="http://schemas.microsoft.com/office/drawing/2014/main" id="{F1DDC318-17E5-4418-BC49-418BB7392D60}"/>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56" name="Text Box 4">
          <a:extLst>
            <a:ext uri="{FF2B5EF4-FFF2-40B4-BE49-F238E27FC236}">
              <a16:creationId xmlns:a16="http://schemas.microsoft.com/office/drawing/2014/main" id="{D2DCCA12-44BD-4B13-A309-6CB9CBBFBCF8}"/>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57" name="Text Box 3">
          <a:extLst>
            <a:ext uri="{FF2B5EF4-FFF2-40B4-BE49-F238E27FC236}">
              <a16:creationId xmlns:a16="http://schemas.microsoft.com/office/drawing/2014/main" id="{2B6C6E68-916E-48BE-B848-CA0FD98E10E3}"/>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58" name="Text Box 3">
          <a:extLst>
            <a:ext uri="{FF2B5EF4-FFF2-40B4-BE49-F238E27FC236}">
              <a16:creationId xmlns:a16="http://schemas.microsoft.com/office/drawing/2014/main" id="{0379821E-3FE6-4812-B221-0085ABBB5913}"/>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59" name="Text Box 4">
          <a:extLst>
            <a:ext uri="{FF2B5EF4-FFF2-40B4-BE49-F238E27FC236}">
              <a16:creationId xmlns:a16="http://schemas.microsoft.com/office/drawing/2014/main" id="{39489F8E-C8F4-4171-8183-8E1C177C86E5}"/>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60" name="Text Box 3">
          <a:extLst>
            <a:ext uri="{FF2B5EF4-FFF2-40B4-BE49-F238E27FC236}">
              <a16:creationId xmlns:a16="http://schemas.microsoft.com/office/drawing/2014/main" id="{32569BA2-3C55-4162-B9B1-021E6D20B582}"/>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61" name="Text Box 3">
          <a:extLst>
            <a:ext uri="{FF2B5EF4-FFF2-40B4-BE49-F238E27FC236}">
              <a16:creationId xmlns:a16="http://schemas.microsoft.com/office/drawing/2014/main" id="{A53B0D57-7132-49F7-B372-63C5300531D2}"/>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62" name="Text Box 3">
          <a:extLst>
            <a:ext uri="{FF2B5EF4-FFF2-40B4-BE49-F238E27FC236}">
              <a16:creationId xmlns:a16="http://schemas.microsoft.com/office/drawing/2014/main" id="{AC53CBC1-E2B3-4A96-AAB2-6DD13AD986ED}"/>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63" name="Text Box 4">
          <a:extLst>
            <a:ext uri="{FF2B5EF4-FFF2-40B4-BE49-F238E27FC236}">
              <a16:creationId xmlns:a16="http://schemas.microsoft.com/office/drawing/2014/main" id="{38482022-A52C-404D-9B9D-09E01B957A5D}"/>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196850"/>
    <xdr:sp macro="" textlink="">
      <xdr:nvSpPr>
        <xdr:cNvPr id="64" name="Text Box 3">
          <a:extLst>
            <a:ext uri="{FF2B5EF4-FFF2-40B4-BE49-F238E27FC236}">
              <a16:creationId xmlns:a16="http://schemas.microsoft.com/office/drawing/2014/main" id="{6AD8F122-6A35-4388-85A7-A465DAA099F7}"/>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65" name="Text Box 4">
          <a:extLst>
            <a:ext uri="{FF2B5EF4-FFF2-40B4-BE49-F238E27FC236}">
              <a16:creationId xmlns:a16="http://schemas.microsoft.com/office/drawing/2014/main" id="{524D5B87-863D-41D6-A7B6-7028703E37F4}"/>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200025"/>
    <xdr:sp macro="" textlink="">
      <xdr:nvSpPr>
        <xdr:cNvPr id="66" name="Text Box 3">
          <a:extLst>
            <a:ext uri="{FF2B5EF4-FFF2-40B4-BE49-F238E27FC236}">
              <a16:creationId xmlns:a16="http://schemas.microsoft.com/office/drawing/2014/main" id="{CC04E96F-B20A-4499-BE4F-63B5576F3C8B}"/>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178</xdr:row>
      <xdr:rowOff>0</xdr:rowOff>
    </xdr:from>
    <xdr:ext cx="76200" cy="200025"/>
    <xdr:sp macro="" textlink="">
      <xdr:nvSpPr>
        <xdr:cNvPr id="67" name="Text Box 3">
          <a:extLst>
            <a:ext uri="{FF2B5EF4-FFF2-40B4-BE49-F238E27FC236}">
              <a16:creationId xmlns:a16="http://schemas.microsoft.com/office/drawing/2014/main" id="{0B9ABAF0-26E8-41E9-91F5-2368A4AF4A66}"/>
            </a:ext>
          </a:extLst>
        </xdr:cNvPr>
        <xdr:cNvSpPr txBox="1">
          <a:spLocks noChangeArrowheads="1"/>
        </xdr:cNvSpPr>
      </xdr:nvSpPr>
      <xdr:spPr bwMode="auto">
        <a:xfrm>
          <a:off x="4257675" y="37957125"/>
          <a:ext cx="76200" cy="200025"/>
        </a:xfrm>
        <a:prstGeom prst="rect">
          <a:avLst/>
        </a:prstGeom>
        <a:noFill/>
        <a:ln w="9525">
          <a:noFill/>
          <a:miter lim="800000"/>
          <a:headEnd/>
          <a:tailEnd/>
        </a:ln>
      </xdr:spPr>
    </xdr:sp>
    <xdr:clientData/>
  </xdr:oneCellAnchor>
  <xdr:oneCellAnchor>
    <xdr:from>
      <xdr:col>0</xdr:col>
      <xdr:colOff>0</xdr:colOff>
      <xdr:row>178</xdr:row>
      <xdr:rowOff>0</xdr:rowOff>
    </xdr:from>
    <xdr:ext cx="28575" cy="104775"/>
    <xdr:sp macro="" textlink="">
      <xdr:nvSpPr>
        <xdr:cNvPr id="68" name="Text Box 4">
          <a:extLst>
            <a:ext uri="{FF2B5EF4-FFF2-40B4-BE49-F238E27FC236}">
              <a16:creationId xmlns:a16="http://schemas.microsoft.com/office/drawing/2014/main" id="{5D2089EA-A25B-4CF0-BE72-C098EA363F6F}"/>
            </a:ext>
          </a:extLst>
        </xdr:cNvPr>
        <xdr:cNvSpPr txBox="1">
          <a:spLocks noChangeArrowheads="1"/>
        </xdr:cNvSpPr>
      </xdr:nvSpPr>
      <xdr:spPr bwMode="auto">
        <a:xfrm>
          <a:off x="0" y="37957125"/>
          <a:ext cx="28575" cy="104775"/>
        </a:xfrm>
        <a:prstGeom prst="rect">
          <a:avLst/>
        </a:prstGeom>
        <a:noFill/>
        <a:ln w="9525">
          <a:noFill/>
          <a:miter lim="800000"/>
          <a:headEnd/>
          <a:tailEnd/>
        </a:ln>
      </xdr:spPr>
    </xdr:sp>
    <xdr:clientData/>
  </xdr:oneCellAnchor>
  <xdr:oneCellAnchor>
    <xdr:from>
      <xdr:col>6</xdr:col>
      <xdr:colOff>590550</xdr:colOff>
      <xdr:row>177</xdr:row>
      <xdr:rowOff>0</xdr:rowOff>
    </xdr:from>
    <xdr:ext cx="76200" cy="196850"/>
    <xdr:sp macro="" textlink="">
      <xdr:nvSpPr>
        <xdr:cNvPr id="69" name="Text Box 3">
          <a:extLst>
            <a:ext uri="{FF2B5EF4-FFF2-40B4-BE49-F238E27FC236}">
              <a16:creationId xmlns:a16="http://schemas.microsoft.com/office/drawing/2014/main" id="{986CCBEA-3937-427F-81D1-89A9F2FD37E0}"/>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177</xdr:row>
      <xdr:rowOff>0</xdr:rowOff>
    </xdr:from>
    <xdr:ext cx="28575" cy="104775"/>
    <xdr:sp macro="" textlink="">
      <xdr:nvSpPr>
        <xdr:cNvPr id="70" name="Text Box 4">
          <a:extLst>
            <a:ext uri="{FF2B5EF4-FFF2-40B4-BE49-F238E27FC236}">
              <a16:creationId xmlns:a16="http://schemas.microsoft.com/office/drawing/2014/main" id="{109993F3-F80D-487F-8843-BC1C940EE440}"/>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71" name="Text Box 3">
          <a:extLst>
            <a:ext uri="{FF2B5EF4-FFF2-40B4-BE49-F238E27FC236}">
              <a16:creationId xmlns:a16="http://schemas.microsoft.com/office/drawing/2014/main" id="{7E13D24D-7740-46BB-AADC-E2DCF325897D}"/>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196850"/>
    <xdr:sp macro="" textlink="">
      <xdr:nvSpPr>
        <xdr:cNvPr id="72" name="Text Box 3">
          <a:extLst>
            <a:ext uri="{FF2B5EF4-FFF2-40B4-BE49-F238E27FC236}">
              <a16:creationId xmlns:a16="http://schemas.microsoft.com/office/drawing/2014/main" id="{27DB399E-CE1D-44F6-A3B8-5045460DEC92}"/>
            </a:ext>
          </a:extLst>
        </xdr:cNvPr>
        <xdr:cNvSpPr txBox="1">
          <a:spLocks noChangeArrowheads="1"/>
        </xdr:cNvSpPr>
      </xdr:nvSpPr>
      <xdr:spPr bwMode="auto">
        <a:xfrm>
          <a:off x="4257675" y="47167800"/>
          <a:ext cx="76200" cy="196850"/>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73" name="Text Box 3">
          <a:extLst>
            <a:ext uri="{FF2B5EF4-FFF2-40B4-BE49-F238E27FC236}">
              <a16:creationId xmlns:a16="http://schemas.microsoft.com/office/drawing/2014/main" id="{464268FB-D064-494C-96D7-71630E87D235}"/>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74" name="Text Box 3">
          <a:extLst>
            <a:ext uri="{FF2B5EF4-FFF2-40B4-BE49-F238E27FC236}">
              <a16:creationId xmlns:a16="http://schemas.microsoft.com/office/drawing/2014/main" id="{EFE384AC-0CED-4B75-8567-F8A74BD8AF93}"/>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75" name="Text Box 3">
          <a:extLst>
            <a:ext uri="{FF2B5EF4-FFF2-40B4-BE49-F238E27FC236}">
              <a16:creationId xmlns:a16="http://schemas.microsoft.com/office/drawing/2014/main" id="{FB4AE707-49C4-42BD-8C04-7C8E946DCDA1}"/>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76" name="Text Box 3">
          <a:extLst>
            <a:ext uri="{FF2B5EF4-FFF2-40B4-BE49-F238E27FC236}">
              <a16:creationId xmlns:a16="http://schemas.microsoft.com/office/drawing/2014/main" id="{54BB3C30-FCA7-48A3-9FAD-B621E88E0E4A}"/>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77" name="Text Box 3">
          <a:extLst>
            <a:ext uri="{FF2B5EF4-FFF2-40B4-BE49-F238E27FC236}">
              <a16:creationId xmlns:a16="http://schemas.microsoft.com/office/drawing/2014/main" id="{DD15DC45-BC5B-4B76-B2BA-A13759D66A91}"/>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196850"/>
    <xdr:sp macro="" textlink="">
      <xdr:nvSpPr>
        <xdr:cNvPr id="78" name="Text Box 3">
          <a:extLst>
            <a:ext uri="{FF2B5EF4-FFF2-40B4-BE49-F238E27FC236}">
              <a16:creationId xmlns:a16="http://schemas.microsoft.com/office/drawing/2014/main" id="{FE77DC1B-A98B-4428-A3B3-695DB2FA8CA6}"/>
            </a:ext>
          </a:extLst>
        </xdr:cNvPr>
        <xdr:cNvSpPr txBox="1">
          <a:spLocks noChangeArrowheads="1"/>
        </xdr:cNvSpPr>
      </xdr:nvSpPr>
      <xdr:spPr bwMode="auto">
        <a:xfrm>
          <a:off x="4257675" y="47167800"/>
          <a:ext cx="76200" cy="196850"/>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79" name="Text Box 3">
          <a:extLst>
            <a:ext uri="{FF2B5EF4-FFF2-40B4-BE49-F238E27FC236}">
              <a16:creationId xmlns:a16="http://schemas.microsoft.com/office/drawing/2014/main" id="{AED9AC75-F8D1-45E4-BDE7-E9E2AFA4F6AE}"/>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80" name="Text Box 3">
          <a:extLst>
            <a:ext uri="{FF2B5EF4-FFF2-40B4-BE49-F238E27FC236}">
              <a16:creationId xmlns:a16="http://schemas.microsoft.com/office/drawing/2014/main" id="{B0D3691C-2805-49E8-8949-256457587C59}"/>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81" name="Text Box 3">
          <a:extLst>
            <a:ext uri="{FF2B5EF4-FFF2-40B4-BE49-F238E27FC236}">
              <a16:creationId xmlns:a16="http://schemas.microsoft.com/office/drawing/2014/main" id="{FAE7B25C-ECF8-44E5-9BC9-649B78B91EE0}"/>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82" name="Text Box 3">
          <a:extLst>
            <a:ext uri="{FF2B5EF4-FFF2-40B4-BE49-F238E27FC236}">
              <a16:creationId xmlns:a16="http://schemas.microsoft.com/office/drawing/2014/main" id="{B28BE859-1F30-4CDA-9C37-91459477E11E}"/>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83" name="Text Box 3">
          <a:extLst>
            <a:ext uri="{FF2B5EF4-FFF2-40B4-BE49-F238E27FC236}">
              <a16:creationId xmlns:a16="http://schemas.microsoft.com/office/drawing/2014/main" id="{78706828-B4B7-4588-BBF2-1086B6DE2915}"/>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196850"/>
    <xdr:sp macro="" textlink="">
      <xdr:nvSpPr>
        <xdr:cNvPr id="84" name="Text Box 3">
          <a:extLst>
            <a:ext uri="{FF2B5EF4-FFF2-40B4-BE49-F238E27FC236}">
              <a16:creationId xmlns:a16="http://schemas.microsoft.com/office/drawing/2014/main" id="{9AEE087E-9148-456F-9F87-FAB7AEB370B8}"/>
            </a:ext>
          </a:extLst>
        </xdr:cNvPr>
        <xdr:cNvSpPr txBox="1">
          <a:spLocks noChangeArrowheads="1"/>
        </xdr:cNvSpPr>
      </xdr:nvSpPr>
      <xdr:spPr bwMode="auto">
        <a:xfrm>
          <a:off x="4257675" y="47167800"/>
          <a:ext cx="76200" cy="196850"/>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85" name="Text Box 3">
          <a:extLst>
            <a:ext uri="{FF2B5EF4-FFF2-40B4-BE49-F238E27FC236}">
              <a16:creationId xmlns:a16="http://schemas.microsoft.com/office/drawing/2014/main" id="{BB2724D2-59D0-41CF-8D2B-93F321EC131D}"/>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86" name="Text Box 3">
          <a:extLst>
            <a:ext uri="{FF2B5EF4-FFF2-40B4-BE49-F238E27FC236}">
              <a16:creationId xmlns:a16="http://schemas.microsoft.com/office/drawing/2014/main" id="{A367294D-731C-4B0A-AC83-B72D6C31F6DC}"/>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87" name="Text Box 3">
          <a:extLst>
            <a:ext uri="{FF2B5EF4-FFF2-40B4-BE49-F238E27FC236}">
              <a16:creationId xmlns:a16="http://schemas.microsoft.com/office/drawing/2014/main" id="{CC404B80-88C3-42FF-8C92-B656A0DA9B05}"/>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88" name="Text Box 3">
          <a:extLst>
            <a:ext uri="{FF2B5EF4-FFF2-40B4-BE49-F238E27FC236}">
              <a16:creationId xmlns:a16="http://schemas.microsoft.com/office/drawing/2014/main" id="{45C362F0-0FFD-421C-A45B-4B2AD3CB7EED}"/>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89" name="Text Box 3">
          <a:extLst>
            <a:ext uri="{FF2B5EF4-FFF2-40B4-BE49-F238E27FC236}">
              <a16:creationId xmlns:a16="http://schemas.microsoft.com/office/drawing/2014/main" id="{2F830E63-842C-4373-8777-ECAD655FBA2D}"/>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196850"/>
    <xdr:sp macro="" textlink="">
      <xdr:nvSpPr>
        <xdr:cNvPr id="90" name="Text Box 3">
          <a:extLst>
            <a:ext uri="{FF2B5EF4-FFF2-40B4-BE49-F238E27FC236}">
              <a16:creationId xmlns:a16="http://schemas.microsoft.com/office/drawing/2014/main" id="{9CBE7233-4C44-4362-A5C7-DC3B9CA30524}"/>
            </a:ext>
          </a:extLst>
        </xdr:cNvPr>
        <xdr:cNvSpPr txBox="1">
          <a:spLocks noChangeArrowheads="1"/>
        </xdr:cNvSpPr>
      </xdr:nvSpPr>
      <xdr:spPr bwMode="auto">
        <a:xfrm>
          <a:off x="4257675" y="47167800"/>
          <a:ext cx="76200" cy="196850"/>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91" name="Text Box 3">
          <a:extLst>
            <a:ext uri="{FF2B5EF4-FFF2-40B4-BE49-F238E27FC236}">
              <a16:creationId xmlns:a16="http://schemas.microsoft.com/office/drawing/2014/main" id="{8F05A5AB-CEDA-48E4-9C1D-24A0E9F2CB6D}"/>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92" name="Text Box 3">
          <a:extLst>
            <a:ext uri="{FF2B5EF4-FFF2-40B4-BE49-F238E27FC236}">
              <a16:creationId xmlns:a16="http://schemas.microsoft.com/office/drawing/2014/main" id="{2D64DAF4-593D-4807-B576-32C73601AF14}"/>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93" name="Text Box 3">
          <a:extLst>
            <a:ext uri="{FF2B5EF4-FFF2-40B4-BE49-F238E27FC236}">
              <a16:creationId xmlns:a16="http://schemas.microsoft.com/office/drawing/2014/main" id="{B7336C52-E4A0-410E-9134-AA6159104F8B}"/>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94" name="Text Box 3">
          <a:extLst>
            <a:ext uri="{FF2B5EF4-FFF2-40B4-BE49-F238E27FC236}">
              <a16:creationId xmlns:a16="http://schemas.microsoft.com/office/drawing/2014/main" id="{EA6C0B40-8EEA-4CD2-A631-755FB204E5EB}"/>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95" name="Text Box 3">
          <a:extLst>
            <a:ext uri="{FF2B5EF4-FFF2-40B4-BE49-F238E27FC236}">
              <a16:creationId xmlns:a16="http://schemas.microsoft.com/office/drawing/2014/main" id="{2B1D9DE1-0E70-463F-8FD2-25AA5A78CA48}"/>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196850"/>
    <xdr:sp macro="" textlink="">
      <xdr:nvSpPr>
        <xdr:cNvPr id="96" name="Text Box 3">
          <a:extLst>
            <a:ext uri="{FF2B5EF4-FFF2-40B4-BE49-F238E27FC236}">
              <a16:creationId xmlns:a16="http://schemas.microsoft.com/office/drawing/2014/main" id="{357121A4-C579-47C5-9559-1D7DC9F42E67}"/>
            </a:ext>
          </a:extLst>
        </xdr:cNvPr>
        <xdr:cNvSpPr txBox="1">
          <a:spLocks noChangeArrowheads="1"/>
        </xdr:cNvSpPr>
      </xdr:nvSpPr>
      <xdr:spPr bwMode="auto">
        <a:xfrm>
          <a:off x="4257675" y="47167800"/>
          <a:ext cx="76200" cy="196850"/>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97" name="Text Box 3">
          <a:extLst>
            <a:ext uri="{FF2B5EF4-FFF2-40B4-BE49-F238E27FC236}">
              <a16:creationId xmlns:a16="http://schemas.microsoft.com/office/drawing/2014/main" id="{24E9B6E0-5468-44F5-85BB-B5EB6155DD0C}"/>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98" name="Text Box 3">
          <a:extLst>
            <a:ext uri="{FF2B5EF4-FFF2-40B4-BE49-F238E27FC236}">
              <a16:creationId xmlns:a16="http://schemas.microsoft.com/office/drawing/2014/main" id="{917CBC48-2A9F-4754-86DF-FDA78A6FF8AE}"/>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99" name="Text Box 3">
          <a:extLst>
            <a:ext uri="{FF2B5EF4-FFF2-40B4-BE49-F238E27FC236}">
              <a16:creationId xmlns:a16="http://schemas.microsoft.com/office/drawing/2014/main" id="{980AE054-63BA-4708-9B07-38CBDBC310B9}"/>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100" name="Text Box 3">
          <a:extLst>
            <a:ext uri="{FF2B5EF4-FFF2-40B4-BE49-F238E27FC236}">
              <a16:creationId xmlns:a16="http://schemas.microsoft.com/office/drawing/2014/main" id="{4781A7E4-88CB-4670-B027-2FF87E4A0F23}"/>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101" name="Text Box 3">
          <a:extLst>
            <a:ext uri="{FF2B5EF4-FFF2-40B4-BE49-F238E27FC236}">
              <a16:creationId xmlns:a16="http://schemas.microsoft.com/office/drawing/2014/main" id="{A0C53A25-437B-4763-9E49-842085C8D331}"/>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196850"/>
    <xdr:sp macro="" textlink="">
      <xdr:nvSpPr>
        <xdr:cNvPr id="102" name="Text Box 3">
          <a:extLst>
            <a:ext uri="{FF2B5EF4-FFF2-40B4-BE49-F238E27FC236}">
              <a16:creationId xmlns:a16="http://schemas.microsoft.com/office/drawing/2014/main" id="{D6D70C7D-7216-4BFF-8B20-80EF2CAA1362}"/>
            </a:ext>
          </a:extLst>
        </xdr:cNvPr>
        <xdr:cNvSpPr txBox="1">
          <a:spLocks noChangeArrowheads="1"/>
        </xdr:cNvSpPr>
      </xdr:nvSpPr>
      <xdr:spPr bwMode="auto">
        <a:xfrm>
          <a:off x="4257675" y="47167800"/>
          <a:ext cx="76200" cy="196850"/>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103" name="Text Box 3">
          <a:extLst>
            <a:ext uri="{FF2B5EF4-FFF2-40B4-BE49-F238E27FC236}">
              <a16:creationId xmlns:a16="http://schemas.microsoft.com/office/drawing/2014/main" id="{B93D8CF8-D322-4396-B2AA-3D9FD52F31B8}"/>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104" name="Text Box 3">
          <a:extLst>
            <a:ext uri="{FF2B5EF4-FFF2-40B4-BE49-F238E27FC236}">
              <a16:creationId xmlns:a16="http://schemas.microsoft.com/office/drawing/2014/main" id="{4031D1FC-B01C-471D-AD3F-37CE5E7B8C71}"/>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105" name="Text Box 3">
          <a:extLst>
            <a:ext uri="{FF2B5EF4-FFF2-40B4-BE49-F238E27FC236}">
              <a16:creationId xmlns:a16="http://schemas.microsoft.com/office/drawing/2014/main" id="{CA232AEE-F0EE-4641-B78D-291803B7E4F6}"/>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106" name="Text Box 3">
          <a:extLst>
            <a:ext uri="{FF2B5EF4-FFF2-40B4-BE49-F238E27FC236}">
              <a16:creationId xmlns:a16="http://schemas.microsoft.com/office/drawing/2014/main" id="{F4F7B2C4-3F76-406E-9B5D-0BBA3F846703}"/>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107" name="Text Box 3">
          <a:extLst>
            <a:ext uri="{FF2B5EF4-FFF2-40B4-BE49-F238E27FC236}">
              <a16:creationId xmlns:a16="http://schemas.microsoft.com/office/drawing/2014/main" id="{525BFED1-700F-422F-8BEA-9579FF447D86}"/>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179</xdr:row>
      <xdr:rowOff>0</xdr:rowOff>
    </xdr:from>
    <xdr:ext cx="76200" cy="196850"/>
    <xdr:sp macro="" textlink="">
      <xdr:nvSpPr>
        <xdr:cNvPr id="108" name="Text Box 3">
          <a:extLst>
            <a:ext uri="{FF2B5EF4-FFF2-40B4-BE49-F238E27FC236}">
              <a16:creationId xmlns:a16="http://schemas.microsoft.com/office/drawing/2014/main" id="{80833E45-F757-41D5-9CC8-80D51F18DE36}"/>
            </a:ext>
          </a:extLst>
        </xdr:cNvPr>
        <xdr:cNvSpPr txBox="1">
          <a:spLocks noChangeArrowheads="1"/>
        </xdr:cNvSpPr>
      </xdr:nvSpPr>
      <xdr:spPr bwMode="auto">
        <a:xfrm>
          <a:off x="4257675" y="47167800"/>
          <a:ext cx="76200" cy="196850"/>
        </a:xfrm>
        <a:prstGeom prst="rect">
          <a:avLst/>
        </a:prstGeom>
        <a:noFill/>
        <a:ln w="9525">
          <a:noFill/>
          <a:miter lim="800000"/>
          <a:headEnd/>
          <a:tailEnd/>
        </a:ln>
      </xdr:spPr>
    </xdr:sp>
    <xdr:clientData/>
  </xdr:oneCellAnchor>
  <xdr:oneCellAnchor>
    <xdr:from>
      <xdr:col>6</xdr:col>
      <xdr:colOff>590550</xdr:colOff>
      <xdr:row>179</xdr:row>
      <xdr:rowOff>0</xdr:rowOff>
    </xdr:from>
    <xdr:ext cx="76200" cy="200025"/>
    <xdr:sp macro="" textlink="">
      <xdr:nvSpPr>
        <xdr:cNvPr id="109" name="Text Box 3">
          <a:extLst>
            <a:ext uri="{FF2B5EF4-FFF2-40B4-BE49-F238E27FC236}">
              <a16:creationId xmlns:a16="http://schemas.microsoft.com/office/drawing/2014/main" id="{084AB9E0-6F35-42B6-959A-5793A75806FF}"/>
            </a:ext>
          </a:extLst>
        </xdr:cNvPr>
        <xdr:cNvSpPr txBox="1">
          <a:spLocks noChangeArrowheads="1"/>
        </xdr:cNvSpPr>
      </xdr:nvSpPr>
      <xdr:spPr bwMode="auto">
        <a:xfrm>
          <a:off x="4257675" y="47167800"/>
          <a:ext cx="76200" cy="200025"/>
        </a:xfrm>
        <a:prstGeom prst="rect">
          <a:avLst/>
        </a:prstGeom>
        <a:noFill/>
        <a:ln w="9525">
          <a:noFill/>
          <a:miter lim="800000"/>
          <a:headEnd/>
          <a:tailEnd/>
        </a:ln>
      </xdr:spPr>
    </xdr:sp>
    <xdr:clientData/>
  </xdr:oneCellAnchor>
  <xdr:oneCellAnchor>
    <xdr:from>
      <xdr:col>6</xdr:col>
      <xdr:colOff>590550</xdr:colOff>
      <xdr:row>180</xdr:row>
      <xdr:rowOff>0</xdr:rowOff>
    </xdr:from>
    <xdr:ext cx="76200" cy="200025"/>
    <xdr:sp macro="" textlink="">
      <xdr:nvSpPr>
        <xdr:cNvPr id="110" name="Text Box 3">
          <a:extLst>
            <a:ext uri="{FF2B5EF4-FFF2-40B4-BE49-F238E27FC236}">
              <a16:creationId xmlns:a16="http://schemas.microsoft.com/office/drawing/2014/main" id="{91C4DF95-A656-45D3-B011-8A2E8C2C8C59}"/>
            </a:ext>
          </a:extLst>
        </xdr:cNvPr>
        <xdr:cNvSpPr txBox="1">
          <a:spLocks noChangeArrowheads="1"/>
        </xdr:cNvSpPr>
      </xdr:nvSpPr>
      <xdr:spPr bwMode="auto">
        <a:xfrm>
          <a:off x="4257675" y="47529750"/>
          <a:ext cx="76200" cy="200025"/>
        </a:xfrm>
        <a:prstGeom prst="rect">
          <a:avLst/>
        </a:prstGeom>
        <a:noFill/>
        <a:ln w="9525">
          <a:noFill/>
          <a:miter lim="800000"/>
          <a:headEnd/>
          <a:tailEnd/>
        </a:ln>
      </xdr:spPr>
    </xdr:sp>
    <xdr:clientData/>
  </xdr:oneCellAnchor>
  <xdr:oneCellAnchor>
    <xdr:from>
      <xdr:col>0</xdr:col>
      <xdr:colOff>0</xdr:colOff>
      <xdr:row>180</xdr:row>
      <xdr:rowOff>0</xdr:rowOff>
    </xdr:from>
    <xdr:ext cx="28575" cy="104775"/>
    <xdr:sp macro="" textlink="">
      <xdr:nvSpPr>
        <xdr:cNvPr id="111" name="Text Box 4">
          <a:extLst>
            <a:ext uri="{FF2B5EF4-FFF2-40B4-BE49-F238E27FC236}">
              <a16:creationId xmlns:a16="http://schemas.microsoft.com/office/drawing/2014/main" id="{5E7A1E10-1F7A-4C3C-AC68-98F1F0A53000}"/>
            </a:ext>
          </a:extLst>
        </xdr:cNvPr>
        <xdr:cNvSpPr txBox="1">
          <a:spLocks noChangeArrowheads="1"/>
        </xdr:cNvSpPr>
      </xdr:nvSpPr>
      <xdr:spPr bwMode="auto">
        <a:xfrm>
          <a:off x="0" y="47529750"/>
          <a:ext cx="28575" cy="104775"/>
        </a:xfrm>
        <a:prstGeom prst="rect">
          <a:avLst/>
        </a:prstGeom>
        <a:noFill/>
        <a:ln w="9525">
          <a:noFill/>
          <a:miter lim="800000"/>
          <a:headEnd/>
          <a:tailEnd/>
        </a:ln>
      </xdr:spPr>
    </xdr:sp>
    <xdr:clientData/>
  </xdr:oneCellAnchor>
  <xdr:oneCellAnchor>
    <xdr:from>
      <xdr:col>6</xdr:col>
      <xdr:colOff>590550</xdr:colOff>
      <xdr:row>180</xdr:row>
      <xdr:rowOff>0</xdr:rowOff>
    </xdr:from>
    <xdr:ext cx="76200" cy="196850"/>
    <xdr:sp macro="" textlink="">
      <xdr:nvSpPr>
        <xdr:cNvPr id="112" name="Text Box 3">
          <a:extLst>
            <a:ext uri="{FF2B5EF4-FFF2-40B4-BE49-F238E27FC236}">
              <a16:creationId xmlns:a16="http://schemas.microsoft.com/office/drawing/2014/main" id="{87060173-C224-43F7-B4EE-17D9704C40BC}"/>
            </a:ext>
          </a:extLst>
        </xdr:cNvPr>
        <xdr:cNvSpPr txBox="1">
          <a:spLocks noChangeArrowheads="1"/>
        </xdr:cNvSpPr>
      </xdr:nvSpPr>
      <xdr:spPr bwMode="auto">
        <a:xfrm>
          <a:off x="4257675" y="47329725"/>
          <a:ext cx="76200" cy="196850"/>
        </a:xfrm>
        <a:prstGeom prst="rect">
          <a:avLst/>
        </a:prstGeom>
        <a:noFill/>
        <a:ln w="9525">
          <a:noFill/>
          <a:miter lim="800000"/>
          <a:headEnd/>
          <a:tailEnd/>
        </a:ln>
      </xdr:spPr>
    </xdr:sp>
    <xdr:clientData/>
  </xdr:oneCellAnchor>
  <xdr:oneCellAnchor>
    <xdr:from>
      <xdr:col>0</xdr:col>
      <xdr:colOff>0</xdr:colOff>
      <xdr:row>180</xdr:row>
      <xdr:rowOff>0</xdr:rowOff>
    </xdr:from>
    <xdr:ext cx="28575" cy="104775"/>
    <xdr:sp macro="" textlink="">
      <xdr:nvSpPr>
        <xdr:cNvPr id="113" name="Text Box 4">
          <a:extLst>
            <a:ext uri="{FF2B5EF4-FFF2-40B4-BE49-F238E27FC236}">
              <a16:creationId xmlns:a16="http://schemas.microsoft.com/office/drawing/2014/main" id="{11F28607-918D-4391-950E-F4477BF16F28}"/>
            </a:ext>
          </a:extLst>
        </xdr:cNvPr>
        <xdr:cNvSpPr txBox="1">
          <a:spLocks noChangeArrowheads="1"/>
        </xdr:cNvSpPr>
      </xdr:nvSpPr>
      <xdr:spPr bwMode="auto">
        <a:xfrm>
          <a:off x="0" y="47329725"/>
          <a:ext cx="28575" cy="10477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14" name="Text Box 3">
          <a:extLst>
            <a:ext uri="{FF2B5EF4-FFF2-40B4-BE49-F238E27FC236}">
              <a16:creationId xmlns:a16="http://schemas.microsoft.com/office/drawing/2014/main" id="{7547F3AE-10F7-402E-9CBE-1519FC19758E}"/>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15" name="Text Box 3">
          <a:extLst>
            <a:ext uri="{FF2B5EF4-FFF2-40B4-BE49-F238E27FC236}">
              <a16:creationId xmlns:a16="http://schemas.microsoft.com/office/drawing/2014/main" id="{B2D7E097-8917-489D-83A4-072F1B6B5C8B}"/>
            </a:ext>
          </a:extLst>
        </xdr:cNvPr>
        <xdr:cNvSpPr txBox="1">
          <a:spLocks noChangeArrowheads="1"/>
        </xdr:cNvSpPr>
      </xdr:nvSpPr>
      <xdr:spPr bwMode="auto">
        <a:xfrm>
          <a:off x="4257675" y="56740425"/>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16" name="Text Box 3">
          <a:extLst>
            <a:ext uri="{FF2B5EF4-FFF2-40B4-BE49-F238E27FC236}">
              <a16:creationId xmlns:a16="http://schemas.microsoft.com/office/drawing/2014/main" id="{87CA1455-6CCE-4F31-9BAE-75D5500C2934}"/>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17" name="Text Box 3">
          <a:extLst>
            <a:ext uri="{FF2B5EF4-FFF2-40B4-BE49-F238E27FC236}">
              <a16:creationId xmlns:a16="http://schemas.microsoft.com/office/drawing/2014/main" id="{4F7B5BE9-250C-4A31-B694-D8ACE6B235AC}"/>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18" name="Text Box 3">
          <a:extLst>
            <a:ext uri="{FF2B5EF4-FFF2-40B4-BE49-F238E27FC236}">
              <a16:creationId xmlns:a16="http://schemas.microsoft.com/office/drawing/2014/main" id="{5B3BE5DA-E25A-4283-8506-1DF4928306C8}"/>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19" name="Text Box 3">
          <a:extLst>
            <a:ext uri="{FF2B5EF4-FFF2-40B4-BE49-F238E27FC236}">
              <a16:creationId xmlns:a16="http://schemas.microsoft.com/office/drawing/2014/main" id="{B29FA79F-5C03-4E28-B0D2-EA2B67564753}"/>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20" name="Text Box 3">
          <a:extLst>
            <a:ext uri="{FF2B5EF4-FFF2-40B4-BE49-F238E27FC236}">
              <a16:creationId xmlns:a16="http://schemas.microsoft.com/office/drawing/2014/main" id="{0C8D5BB4-45FB-4F6B-BA39-60BE17D3F644}"/>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21" name="Text Box 3">
          <a:extLst>
            <a:ext uri="{FF2B5EF4-FFF2-40B4-BE49-F238E27FC236}">
              <a16:creationId xmlns:a16="http://schemas.microsoft.com/office/drawing/2014/main" id="{32189DFA-672E-44DD-9217-E81BC6986604}"/>
            </a:ext>
          </a:extLst>
        </xdr:cNvPr>
        <xdr:cNvSpPr txBox="1">
          <a:spLocks noChangeArrowheads="1"/>
        </xdr:cNvSpPr>
      </xdr:nvSpPr>
      <xdr:spPr bwMode="auto">
        <a:xfrm>
          <a:off x="4257675" y="56740425"/>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22" name="Text Box 3">
          <a:extLst>
            <a:ext uri="{FF2B5EF4-FFF2-40B4-BE49-F238E27FC236}">
              <a16:creationId xmlns:a16="http://schemas.microsoft.com/office/drawing/2014/main" id="{C10B8BD6-D4D1-401F-ABA0-75DB76E25C08}"/>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23" name="Text Box 3">
          <a:extLst>
            <a:ext uri="{FF2B5EF4-FFF2-40B4-BE49-F238E27FC236}">
              <a16:creationId xmlns:a16="http://schemas.microsoft.com/office/drawing/2014/main" id="{BAE2CC63-8807-468B-9271-F2F6EF7E8A06}"/>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24" name="Text Box 3">
          <a:extLst>
            <a:ext uri="{FF2B5EF4-FFF2-40B4-BE49-F238E27FC236}">
              <a16:creationId xmlns:a16="http://schemas.microsoft.com/office/drawing/2014/main" id="{5615A5DF-A734-4897-B945-BCEA458D327B}"/>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25" name="Text Box 3">
          <a:extLst>
            <a:ext uri="{FF2B5EF4-FFF2-40B4-BE49-F238E27FC236}">
              <a16:creationId xmlns:a16="http://schemas.microsoft.com/office/drawing/2014/main" id="{A67E4C8C-3CF9-4E94-83B7-94DFD25DFFB9}"/>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26" name="Text Box 3">
          <a:extLst>
            <a:ext uri="{FF2B5EF4-FFF2-40B4-BE49-F238E27FC236}">
              <a16:creationId xmlns:a16="http://schemas.microsoft.com/office/drawing/2014/main" id="{9F4090B1-4291-4E78-B377-099044BE933C}"/>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27" name="Text Box 3">
          <a:extLst>
            <a:ext uri="{FF2B5EF4-FFF2-40B4-BE49-F238E27FC236}">
              <a16:creationId xmlns:a16="http://schemas.microsoft.com/office/drawing/2014/main" id="{B4AFB07D-4531-493D-A652-3B6A3576B4E8}"/>
            </a:ext>
          </a:extLst>
        </xdr:cNvPr>
        <xdr:cNvSpPr txBox="1">
          <a:spLocks noChangeArrowheads="1"/>
        </xdr:cNvSpPr>
      </xdr:nvSpPr>
      <xdr:spPr bwMode="auto">
        <a:xfrm>
          <a:off x="4257675" y="56740425"/>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28" name="Text Box 3">
          <a:extLst>
            <a:ext uri="{FF2B5EF4-FFF2-40B4-BE49-F238E27FC236}">
              <a16:creationId xmlns:a16="http://schemas.microsoft.com/office/drawing/2014/main" id="{770FFA2E-DAC8-4A78-BD53-2F4792238744}"/>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29" name="Text Box 3">
          <a:extLst>
            <a:ext uri="{FF2B5EF4-FFF2-40B4-BE49-F238E27FC236}">
              <a16:creationId xmlns:a16="http://schemas.microsoft.com/office/drawing/2014/main" id="{01DEB4AB-4A5A-488B-A0E4-B0EAFDC75CAF}"/>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30" name="Text Box 3">
          <a:extLst>
            <a:ext uri="{FF2B5EF4-FFF2-40B4-BE49-F238E27FC236}">
              <a16:creationId xmlns:a16="http://schemas.microsoft.com/office/drawing/2014/main" id="{AF621220-2B9F-4A79-8C48-34F3D862CE80}"/>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31" name="Text Box 3">
          <a:extLst>
            <a:ext uri="{FF2B5EF4-FFF2-40B4-BE49-F238E27FC236}">
              <a16:creationId xmlns:a16="http://schemas.microsoft.com/office/drawing/2014/main" id="{69A900A9-B65E-42E8-B503-521C16A94E31}"/>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32" name="Text Box 3">
          <a:extLst>
            <a:ext uri="{FF2B5EF4-FFF2-40B4-BE49-F238E27FC236}">
              <a16:creationId xmlns:a16="http://schemas.microsoft.com/office/drawing/2014/main" id="{68067B01-23DF-4A60-A9C5-05B79525BA9D}"/>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33" name="Text Box 3">
          <a:extLst>
            <a:ext uri="{FF2B5EF4-FFF2-40B4-BE49-F238E27FC236}">
              <a16:creationId xmlns:a16="http://schemas.microsoft.com/office/drawing/2014/main" id="{7231280C-1F9B-45B1-BBD4-ECA86245145C}"/>
            </a:ext>
          </a:extLst>
        </xdr:cNvPr>
        <xdr:cNvSpPr txBox="1">
          <a:spLocks noChangeArrowheads="1"/>
        </xdr:cNvSpPr>
      </xdr:nvSpPr>
      <xdr:spPr bwMode="auto">
        <a:xfrm>
          <a:off x="4257675" y="56740425"/>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34" name="Text Box 3">
          <a:extLst>
            <a:ext uri="{FF2B5EF4-FFF2-40B4-BE49-F238E27FC236}">
              <a16:creationId xmlns:a16="http://schemas.microsoft.com/office/drawing/2014/main" id="{5D8194FA-AE72-4E02-8547-05C12F85DBF4}"/>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35" name="Text Box 3">
          <a:extLst>
            <a:ext uri="{FF2B5EF4-FFF2-40B4-BE49-F238E27FC236}">
              <a16:creationId xmlns:a16="http://schemas.microsoft.com/office/drawing/2014/main" id="{4CB2F77D-3793-4F83-BD5E-D78FE1FC0582}"/>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36" name="Text Box 3">
          <a:extLst>
            <a:ext uri="{FF2B5EF4-FFF2-40B4-BE49-F238E27FC236}">
              <a16:creationId xmlns:a16="http://schemas.microsoft.com/office/drawing/2014/main" id="{6BF9F0E7-B977-43F7-8015-128F282824AA}"/>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37" name="Text Box 3">
          <a:extLst>
            <a:ext uri="{FF2B5EF4-FFF2-40B4-BE49-F238E27FC236}">
              <a16:creationId xmlns:a16="http://schemas.microsoft.com/office/drawing/2014/main" id="{A4127CA6-7530-4F5B-BB95-CA832E924590}"/>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38" name="Text Box 3">
          <a:extLst>
            <a:ext uri="{FF2B5EF4-FFF2-40B4-BE49-F238E27FC236}">
              <a16:creationId xmlns:a16="http://schemas.microsoft.com/office/drawing/2014/main" id="{F66C49A7-4B3F-430A-BCEC-9C59C9AE3641}"/>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39" name="Text Box 3">
          <a:extLst>
            <a:ext uri="{FF2B5EF4-FFF2-40B4-BE49-F238E27FC236}">
              <a16:creationId xmlns:a16="http://schemas.microsoft.com/office/drawing/2014/main" id="{2529A389-9D99-4815-80B3-52B2F7B9DD60}"/>
            </a:ext>
          </a:extLst>
        </xdr:cNvPr>
        <xdr:cNvSpPr txBox="1">
          <a:spLocks noChangeArrowheads="1"/>
        </xdr:cNvSpPr>
      </xdr:nvSpPr>
      <xdr:spPr bwMode="auto">
        <a:xfrm>
          <a:off x="4257675" y="56740425"/>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40" name="Text Box 3">
          <a:extLst>
            <a:ext uri="{FF2B5EF4-FFF2-40B4-BE49-F238E27FC236}">
              <a16:creationId xmlns:a16="http://schemas.microsoft.com/office/drawing/2014/main" id="{8F72AB40-E315-42F9-BCB7-F460E2B17E4C}"/>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41" name="Text Box 3">
          <a:extLst>
            <a:ext uri="{FF2B5EF4-FFF2-40B4-BE49-F238E27FC236}">
              <a16:creationId xmlns:a16="http://schemas.microsoft.com/office/drawing/2014/main" id="{6450688F-A893-4123-8A08-6DA70F65BB27}"/>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42" name="Text Box 3">
          <a:extLst>
            <a:ext uri="{FF2B5EF4-FFF2-40B4-BE49-F238E27FC236}">
              <a16:creationId xmlns:a16="http://schemas.microsoft.com/office/drawing/2014/main" id="{E68B36D1-CC41-4A7A-BCD2-297157B8A4DC}"/>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43" name="Text Box 3">
          <a:extLst>
            <a:ext uri="{FF2B5EF4-FFF2-40B4-BE49-F238E27FC236}">
              <a16:creationId xmlns:a16="http://schemas.microsoft.com/office/drawing/2014/main" id="{02800415-E0D6-4C2F-9138-8F167A50FDA0}"/>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44" name="Text Box 3">
          <a:extLst>
            <a:ext uri="{FF2B5EF4-FFF2-40B4-BE49-F238E27FC236}">
              <a16:creationId xmlns:a16="http://schemas.microsoft.com/office/drawing/2014/main" id="{4BC7C88C-A8C3-4183-B102-AA6D0E1754F6}"/>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45" name="Text Box 3">
          <a:extLst>
            <a:ext uri="{FF2B5EF4-FFF2-40B4-BE49-F238E27FC236}">
              <a16:creationId xmlns:a16="http://schemas.microsoft.com/office/drawing/2014/main" id="{8A2B9AC4-7747-40D0-A672-BC2BA741B29E}"/>
            </a:ext>
          </a:extLst>
        </xdr:cNvPr>
        <xdr:cNvSpPr txBox="1">
          <a:spLocks noChangeArrowheads="1"/>
        </xdr:cNvSpPr>
      </xdr:nvSpPr>
      <xdr:spPr bwMode="auto">
        <a:xfrm>
          <a:off x="4257675" y="56740425"/>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46" name="Text Box 3">
          <a:extLst>
            <a:ext uri="{FF2B5EF4-FFF2-40B4-BE49-F238E27FC236}">
              <a16:creationId xmlns:a16="http://schemas.microsoft.com/office/drawing/2014/main" id="{20CB7F74-5123-4407-95BC-D8B60AB932F4}"/>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47" name="Text Box 3">
          <a:extLst>
            <a:ext uri="{FF2B5EF4-FFF2-40B4-BE49-F238E27FC236}">
              <a16:creationId xmlns:a16="http://schemas.microsoft.com/office/drawing/2014/main" id="{8A422454-AAFB-40AB-8A82-25D447F61777}"/>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48" name="Text Box 3">
          <a:extLst>
            <a:ext uri="{FF2B5EF4-FFF2-40B4-BE49-F238E27FC236}">
              <a16:creationId xmlns:a16="http://schemas.microsoft.com/office/drawing/2014/main" id="{1C56DA28-F73E-4929-B937-362FA9DC2299}"/>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49" name="Text Box 3">
          <a:extLst>
            <a:ext uri="{FF2B5EF4-FFF2-40B4-BE49-F238E27FC236}">
              <a16:creationId xmlns:a16="http://schemas.microsoft.com/office/drawing/2014/main" id="{1668EB53-79A1-479A-9DA1-5221B50A0C7D}"/>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50" name="Text Box 3">
          <a:extLst>
            <a:ext uri="{FF2B5EF4-FFF2-40B4-BE49-F238E27FC236}">
              <a16:creationId xmlns:a16="http://schemas.microsoft.com/office/drawing/2014/main" id="{04A4298D-A925-4ECE-82F6-281871A63FDA}"/>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51" name="Text Box 3">
          <a:extLst>
            <a:ext uri="{FF2B5EF4-FFF2-40B4-BE49-F238E27FC236}">
              <a16:creationId xmlns:a16="http://schemas.microsoft.com/office/drawing/2014/main" id="{CFC2FC91-5107-46D8-8643-187DB4D1E6F0}"/>
            </a:ext>
          </a:extLst>
        </xdr:cNvPr>
        <xdr:cNvSpPr txBox="1">
          <a:spLocks noChangeArrowheads="1"/>
        </xdr:cNvSpPr>
      </xdr:nvSpPr>
      <xdr:spPr bwMode="auto">
        <a:xfrm>
          <a:off x="4257675" y="56740425"/>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52" name="Text Box 3">
          <a:extLst>
            <a:ext uri="{FF2B5EF4-FFF2-40B4-BE49-F238E27FC236}">
              <a16:creationId xmlns:a16="http://schemas.microsoft.com/office/drawing/2014/main" id="{42EB328C-52AD-49A0-A2FE-A78CFA1F93BA}"/>
            </a:ext>
          </a:extLst>
        </xdr:cNvPr>
        <xdr:cNvSpPr txBox="1">
          <a:spLocks noChangeArrowheads="1"/>
        </xdr:cNvSpPr>
      </xdr:nvSpPr>
      <xdr:spPr bwMode="auto">
        <a:xfrm>
          <a:off x="4257675" y="56740425"/>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53" name="Text Box 3">
          <a:extLst>
            <a:ext uri="{FF2B5EF4-FFF2-40B4-BE49-F238E27FC236}">
              <a16:creationId xmlns:a16="http://schemas.microsoft.com/office/drawing/2014/main" id="{BF160A9C-30A6-4D96-9296-BB328AE0E933}"/>
            </a:ext>
          </a:extLst>
        </xdr:cNvPr>
        <xdr:cNvSpPr txBox="1">
          <a:spLocks noChangeArrowheads="1"/>
        </xdr:cNvSpPr>
      </xdr:nvSpPr>
      <xdr:spPr bwMode="auto">
        <a:xfrm>
          <a:off x="4257675" y="57102375"/>
          <a:ext cx="76200" cy="200025"/>
        </a:xfrm>
        <a:prstGeom prst="rect">
          <a:avLst/>
        </a:prstGeom>
        <a:noFill/>
        <a:ln w="9525">
          <a:noFill/>
          <a:miter lim="800000"/>
          <a:headEnd/>
          <a:tailEnd/>
        </a:ln>
      </xdr:spPr>
    </xdr:sp>
    <xdr:clientData/>
  </xdr:oneCellAnchor>
  <xdr:oneCellAnchor>
    <xdr:from>
      <xdr:col>0</xdr:col>
      <xdr:colOff>0</xdr:colOff>
      <xdr:row>181</xdr:row>
      <xdr:rowOff>0</xdr:rowOff>
    </xdr:from>
    <xdr:ext cx="28575" cy="104775"/>
    <xdr:sp macro="" textlink="">
      <xdr:nvSpPr>
        <xdr:cNvPr id="154" name="Text Box 4">
          <a:extLst>
            <a:ext uri="{FF2B5EF4-FFF2-40B4-BE49-F238E27FC236}">
              <a16:creationId xmlns:a16="http://schemas.microsoft.com/office/drawing/2014/main" id="{640D6404-9741-4C76-9EC5-35BA4C624CC0}"/>
            </a:ext>
          </a:extLst>
        </xdr:cNvPr>
        <xdr:cNvSpPr txBox="1">
          <a:spLocks noChangeArrowheads="1"/>
        </xdr:cNvSpPr>
      </xdr:nvSpPr>
      <xdr:spPr bwMode="auto">
        <a:xfrm>
          <a:off x="0" y="57102375"/>
          <a:ext cx="28575" cy="10477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55" name="Text Box 3">
          <a:extLst>
            <a:ext uri="{FF2B5EF4-FFF2-40B4-BE49-F238E27FC236}">
              <a16:creationId xmlns:a16="http://schemas.microsoft.com/office/drawing/2014/main" id="{22C2EF3D-67CF-4E00-BC7C-6A0C96D1520D}"/>
            </a:ext>
          </a:extLst>
        </xdr:cNvPr>
        <xdr:cNvSpPr txBox="1">
          <a:spLocks noChangeArrowheads="1"/>
        </xdr:cNvSpPr>
      </xdr:nvSpPr>
      <xdr:spPr bwMode="auto">
        <a:xfrm>
          <a:off x="4257675" y="56902350"/>
          <a:ext cx="76200" cy="196850"/>
        </a:xfrm>
        <a:prstGeom prst="rect">
          <a:avLst/>
        </a:prstGeom>
        <a:noFill/>
        <a:ln w="9525">
          <a:noFill/>
          <a:miter lim="800000"/>
          <a:headEnd/>
          <a:tailEnd/>
        </a:ln>
      </xdr:spPr>
    </xdr:sp>
    <xdr:clientData/>
  </xdr:oneCellAnchor>
  <xdr:oneCellAnchor>
    <xdr:from>
      <xdr:col>0</xdr:col>
      <xdr:colOff>0</xdr:colOff>
      <xdr:row>181</xdr:row>
      <xdr:rowOff>0</xdr:rowOff>
    </xdr:from>
    <xdr:ext cx="28575" cy="104775"/>
    <xdr:sp macro="" textlink="">
      <xdr:nvSpPr>
        <xdr:cNvPr id="156" name="Text Box 4">
          <a:extLst>
            <a:ext uri="{FF2B5EF4-FFF2-40B4-BE49-F238E27FC236}">
              <a16:creationId xmlns:a16="http://schemas.microsoft.com/office/drawing/2014/main" id="{08597747-C527-4BBA-B165-A1F573DA95EB}"/>
            </a:ext>
          </a:extLst>
        </xdr:cNvPr>
        <xdr:cNvSpPr txBox="1">
          <a:spLocks noChangeArrowheads="1"/>
        </xdr:cNvSpPr>
      </xdr:nvSpPr>
      <xdr:spPr bwMode="auto">
        <a:xfrm>
          <a:off x="0" y="56902350"/>
          <a:ext cx="28575" cy="10477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57" name="Text Box 3">
          <a:extLst>
            <a:ext uri="{FF2B5EF4-FFF2-40B4-BE49-F238E27FC236}">
              <a16:creationId xmlns:a16="http://schemas.microsoft.com/office/drawing/2014/main" id="{1154441E-9E0B-4959-A78A-B8984DA292EC}"/>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58" name="Text Box 3">
          <a:extLst>
            <a:ext uri="{FF2B5EF4-FFF2-40B4-BE49-F238E27FC236}">
              <a16:creationId xmlns:a16="http://schemas.microsoft.com/office/drawing/2014/main" id="{80AF7F84-4D1B-4718-BA99-7CF4ADE530B6}"/>
            </a:ext>
          </a:extLst>
        </xdr:cNvPr>
        <xdr:cNvSpPr txBox="1">
          <a:spLocks noChangeArrowheads="1"/>
        </xdr:cNvSpPr>
      </xdr:nvSpPr>
      <xdr:spPr bwMode="auto">
        <a:xfrm>
          <a:off x="4257675" y="66313050"/>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59" name="Text Box 3">
          <a:extLst>
            <a:ext uri="{FF2B5EF4-FFF2-40B4-BE49-F238E27FC236}">
              <a16:creationId xmlns:a16="http://schemas.microsoft.com/office/drawing/2014/main" id="{61CAFE8C-A2AA-4651-9D25-25EB2C773E7A}"/>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60" name="Text Box 3">
          <a:extLst>
            <a:ext uri="{FF2B5EF4-FFF2-40B4-BE49-F238E27FC236}">
              <a16:creationId xmlns:a16="http://schemas.microsoft.com/office/drawing/2014/main" id="{ED13BC7D-717C-4FB6-810E-57B7E8F75F82}"/>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61" name="Text Box 3">
          <a:extLst>
            <a:ext uri="{FF2B5EF4-FFF2-40B4-BE49-F238E27FC236}">
              <a16:creationId xmlns:a16="http://schemas.microsoft.com/office/drawing/2014/main" id="{ADB7B255-E363-4510-8051-BFB4AA64C237}"/>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62" name="Text Box 3">
          <a:extLst>
            <a:ext uri="{FF2B5EF4-FFF2-40B4-BE49-F238E27FC236}">
              <a16:creationId xmlns:a16="http://schemas.microsoft.com/office/drawing/2014/main" id="{FF1697B4-D338-4A38-997D-44D188F6167E}"/>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63" name="Text Box 3">
          <a:extLst>
            <a:ext uri="{FF2B5EF4-FFF2-40B4-BE49-F238E27FC236}">
              <a16:creationId xmlns:a16="http://schemas.microsoft.com/office/drawing/2014/main" id="{D2EF9B48-6BFB-4CD8-8800-1FF8C484AEDF}"/>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64" name="Text Box 3">
          <a:extLst>
            <a:ext uri="{FF2B5EF4-FFF2-40B4-BE49-F238E27FC236}">
              <a16:creationId xmlns:a16="http://schemas.microsoft.com/office/drawing/2014/main" id="{0E14AB3A-4DAE-4D57-BA6C-477D8AFC012A}"/>
            </a:ext>
          </a:extLst>
        </xdr:cNvPr>
        <xdr:cNvSpPr txBox="1">
          <a:spLocks noChangeArrowheads="1"/>
        </xdr:cNvSpPr>
      </xdr:nvSpPr>
      <xdr:spPr bwMode="auto">
        <a:xfrm>
          <a:off x="4257675" y="66313050"/>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65" name="Text Box 3">
          <a:extLst>
            <a:ext uri="{FF2B5EF4-FFF2-40B4-BE49-F238E27FC236}">
              <a16:creationId xmlns:a16="http://schemas.microsoft.com/office/drawing/2014/main" id="{294C19B3-0763-40DD-98D5-DE6C21A9E289}"/>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66" name="Text Box 3">
          <a:extLst>
            <a:ext uri="{FF2B5EF4-FFF2-40B4-BE49-F238E27FC236}">
              <a16:creationId xmlns:a16="http://schemas.microsoft.com/office/drawing/2014/main" id="{4D60E482-7847-4503-92B5-6C8C1C860956}"/>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67" name="Text Box 3">
          <a:extLst>
            <a:ext uri="{FF2B5EF4-FFF2-40B4-BE49-F238E27FC236}">
              <a16:creationId xmlns:a16="http://schemas.microsoft.com/office/drawing/2014/main" id="{1983010C-1F9E-41E0-B3FF-5DACA9F6C46C}"/>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68" name="Text Box 3">
          <a:extLst>
            <a:ext uri="{FF2B5EF4-FFF2-40B4-BE49-F238E27FC236}">
              <a16:creationId xmlns:a16="http://schemas.microsoft.com/office/drawing/2014/main" id="{6473ACAB-F35D-4B99-A634-89BEA2457C3C}"/>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69" name="Text Box 3">
          <a:extLst>
            <a:ext uri="{FF2B5EF4-FFF2-40B4-BE49-F238E27FC236}">
              <a16:creationId xmlns:a16="http://schemas.microsoft.com/office/drawing/2014/main" id="{01B6C204-9C7E-4E9C-A685-E878B5E6B437}"/>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70" name="Text Box 3">
          <a:extLst>
            <a:ext uri="{FF2B5EF4-FFF2-40B4-BE49-F238E27FC236}">
              <a16:creationId xmlns:a16="http://schemas.microsoft.com/office/drawing/2014/main" id="{4C0748FE-C006-413E-B9DA-82D76CC299B6}"/>
            </a:ext>
          </a:extLst>
        </xdr:cNvPr>
        <xdr:cNvSpPr txBox="1">
          <a:spLocks noChangeArrowheads="1"/>
        </xdr:cNvSpPr>
      </xdr:nvSpPr>
      <xdr:spPr bwMode="auto">
        <a:xfrm>
          <a:off x="4257675" y="66313050"/>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71" name="Text Box 3">
          <a:extLst>
            <a:ext uri="{FF2B5EF4-FFF2-40B4-BE49-F238E27FC236}">
              <a16:creationId xmlns:a16="http://schemas.microsoft.com/office/drawing/2014/main" id="{FDC41F0D-FC0A-4325-9D74-8AE28FF92BBE}"/>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72" name="Text Box 3">
          <a:extLst>
            <a:ext uri="{FF2B5EF4-FFF2-40B4-BE49-F238E27FC236}">
              <a16:creationId xmlns:a16="http://schemas.microsoft.com/office/drawing/2014/main" id="{3AE95A19-6FC3-43CF-AA71-B658C9616C42}"/>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73" name="Text Box 3">
          <a:extLst>
            <a:ext uri="{FF2B5EF4-FFF2-40B4-BE49-F238E27FC236}">
              <a16:creationId xmlns:a16="http://schemas.microsoft.com/office/drawing/2014/main" id="{D331BD59-4358-4A98-8317-528EE6EC9B77}"/>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74" name="Text Box 3">
          <a:extLst>
            <a:ext uri="{FF2B5EF4-FFF2-40B4-BE49-F238E27FC236}">
              <a16:creationId xmlns:a16="http://schemas.microsoft.com/office/drawing/2014/main" id="{03033171-E1D0-48E5-BBB7-C09A9885D951}"/>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75" name="Text Box 3">
          <a:extLst>
            <a:ext uri="{FF2B5EF4-FFF2-40B4-BE49-F238E27FC236}">
              <a16:creationId xmlns:a16="http://schemas.microsoft.com/office/drawing/2014/main" id="{D5B3D79E-1339-4187-8A98-BBF86AA527F3}"/>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76" name="Text Box 3">
          <a:extLst>
            <a:ext uri="{FF2B5EF4-FFF2-40B4-BE49-F238E27FC236}">
              <a16:creationId xmlns:a16="http://schemas.microsoft.com/office/drawing/2014/main" id="{51FB1D5C-6500-4017-A4E8-7CA1218CF5FD}"/>
            </a:ext>
          </a:extLst>
        </xdr:cNvPr>
        <xdr:cNvSpPr txBox="1">
          <a:spLocks noChangeArrowheads="1"/>
        </xdr:cNvSpPr>
      </xdr:nvSpPr>
      <xdr:spPr bwMode="auto">
        <a:xfrm>
          <a:off x="4257675" y="66313050"/>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77" name="Text Box 3">
          <a:extLst>
            <a:ext uri="{FF2B5EF4-FFF2-40B4-BE49-F238E27FC236}">
              <a16:creationId xmlns:a16="http://schemas.microsoft.com/office/drawing/2014/main" id="{895CB05D-3549-4A19-9BA8-C35B146735A5}"/>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78" name="Text Box 3">
          <a:extLst>
            <a:ext uri="{FF2B5EF4-FFF2-40B4-BE49-F238E27FC236}">
              <a16:creationId xmlns:a16="http://schemas.microsoft.com/office/drawing/2014/main" id="{32B0276C-DE0B-4BEC-8581-CD63E1A7425F}"/>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79" name="Text Box 3">
          <a:extLst>
            <a:ext uri="{FF2B5EF4-FFF2-40B4-BE49-F238E27FC236}">
              <a16:creationId xmlns:a16="http://schemas.microsoft.com/office/drawing/2014/main" id="{F38DC3E4-6082-40F5-94E3-794E9FF83122}"/>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80" name="Text Box 3">
          <a:extLst>
            <a:ext uri="{FF2B5EF4-FFF2-40B4-BE49-F238E27FC236}">
              <a16:creationId xmlns:a16="http://schemas.microsoft.com/office/drawing/2014/main" id="{29967ABC-E50F-4DA2-8C48-6FA3F5F3C689}"/>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81" name="Text Box 3">
          <a:extLst>
            <a:ext uri="{FF2B5EF4-FFF2-40B4-BE49-F238E27FC236}">
              <a16:creationId xmlns:a16="http://schemas.microsoft.com/office/drawing/2014/main" id="{5EDF5790-A5B6-4D7D-99BE-2EEB50964B75}"/>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82" name="Text Box 3">
          <a:extLst>
            <a:ext uri="{FF2B5EF4-FFF2-40B4-BE49-F238E27FC236}">
              <a16:creationId xmlns:a16="http://schemas.microsoft.com/office/drawing/2014/main" id="{03DB7C03-338B-401A-A0E6-1E99A537F070}"/>
            </a:ext>
          </a:extLst>
        </xdr:cNvPr>
        <xdr:cNvSpPr txBox="1">
          <a:spLocks noChangeArrowheads="1"/>
        </xdr:cNvSpPr>
      </xdr:nvSpPr>
      <xdr:spPr bwMode="auto">
        <a:xfrm>
          <a:off x="4257675" y="66313050"/>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83" name="Text Box 3">
          <a:extLst>
            <a:ext uri="{FF2B5EF4-FFF2-40B4-BE49-F238E27FC236}">
              <a16:creationId xmlns:a16="http://schemas.microsoft.com/office/drawing/2014/main" id="{9D04EB88-55A3-4E45-85D3-02409329C71D}"/>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84" name="Text Box 3">
          <a:extLst>
            <a:ext uri="{FF2B5EF4-FFF2-40B4-BE49-F238E27FC236}">
              <a16:creationId xmlns:a16="http://schemas.microsoft.com/office/drawing/2014/main" id="{CF832DA7-3ADC-42AD-BC8D-1958D0BFC04E}"/>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85" name="Text Box 3">
          <a:extLst>
            <a:ext uri="{FF2B5EF4-FFF2-40B4-BE49-F238E27FC236}">
              <a16:creationId xmlns:a16="http://schemas.microsoft.com/office/drawing/2014/main" id="{D263A613-A7D0-4AEA-A76B-92A5B92D31CE}"/>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86" name="Text Box 3">
          <a:extLst>
            <a:ext uri="{FF2B5EF4-FFF2-40B4-BE49-F238E27FC236}">
              <a16:creationId xmlns:a16="http://schemas.microsoft.com/office/drawing/2014/main" id="{EB9DDE61-D440-43FB-A7D7-99BD283D9F29}"/>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87" name="Text Box 3">
          <a:extLst>
            <a:ext uri="{FF2B5EF4-FFF2-40B4-BE49-F238E27FC236}">
              <a16:creationId xmlns:a16="http://schemas.microsoft.com/office/drawing/2014/main" id="{7DCF12CC-2210-4263-A4F7-D2364EE3A308}"/>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88" name="Text Box 3">
          <a:extLst>
            <a:ext uri="{FF2B5EF4-FFF2-40B4-BE49-F238E27FC236}">
              <a16:creationId xmlns:a16="http://schemas.microsoft.com/office/drawing/2014/main" id="{956F51AE-EF46-4C0B-AE67-BF997923CAB4}"/>
            </a:ext>
          </a:extLst>
        </xdr:cNvPr>
        <xdr:cNvSpPr txBox="1">
          <a:spLocks noChangeArrowheads="1"/>
        </xdr:cNvSpPr>
      </xdr:nvSpPr>
      <xdr:spPr bwMode="auto">
        <a:xfrm>
          <a:off x="4257675" y="66313050"/>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89" name="Text Box 3">
          <a:extLst>
            <a:ext uri="{FF2B5EF4-FFF2-40B4-BE49-F238E27FC236}">
              <a16:creationId xmlns:a16="http://schemas.microsoft.com/office/drawing/2014/main" id="{B5FCC21B-943F-4CA9-9F63-A17C623011A2}"/>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90" name="Text Box 3">
          <a:extLst>
            <a:ext uri="{FF2B5EF4-FFF2-40B4-BE49-F238E27FC236}">
              <a16:creationId xmlns:a16="http://schemas.microsoft.com/office/drawing/2014/main" id="{CC2FF582-34F2-4FD5-B4D7-F888DA572ADD}"/>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91" name="Text Box 3">
          <a:extLst>
            <a:ext uri="{FF2B5EF4-FFF2-40B4-BE49-F238E27FC236}">
              <a16:creationId xmlns:a16="http://schemas.microsoft.com/office/drawing/2014/main" id="{44A9F533-5A6D-4E65-8451-7A29A7CBAF38}"/>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92" name="Text Box 3">
          <a:extLst>
            <a:ext uri="{FF2B5EF4-FFF2-40B4-BE49-F238E27FC236}">
              <a16:creationId xmlns:a16="http://schemas.microsoft.com/office/drawing/2014/main" id="{8CF90C1D-145B-4D18-AFE6-A54A113A8F6B}"/>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93" name="Text Box 3">
          <a:extLst>
            <a:ext uri="{FF2B5EF4-FFF2-40B4-BE49-F238E27FC236}">
              <a16:creationId xmlns:a16="http://schemas.microsoft.com/office/drawing/2014/main" id="{DFB8BF69-9ED0-4882-8132-81D190F5F40E}"/>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94" name="Text Box 3">
          <a:extLst>
            <a:ext uri="{FF2B5EF4-FFF2-40B4-BE49-F238E27FC236}">
              <a16:creationId xmlns:a16="http://schemas.microsoft.com/office/drawing/2014/main" id="{A22ED262-E898-4314-B968-D5DE52660488}"/>
            </a:ext>
          </a:extLst>
        </xdr:cNvPr>
        <xdr:cNvSpPr txBox="1">
          <a:spLocks noChangeArrowheads="1"/>
        </xdr:cNvSpPr>
      </xdr:nvSpPr>
      <xdr:spPr bwMode="auto">
        <a:xfrm>
          <a:off x="4257675" y="66313050"/>
          <a:ext cx="76200" cy="196850"/>
        </a:xfrm>
        <a:prstGeom prst="rect">
          <a:avLst/>
        </a:prstGeom>
        <a:noFill/>
        <a:ln w="9525">
          <a:noFill/>
          <a:miter lim="800000"/>
          <a:headEnd/>
          <a:tailEnd/>
        </a:ln>
      </xdr:spPr>
    </xdr:sp>
    <xdr:clientData/>
  </xdr:oneCellAnchor>
  <xdr:oneCellAnchor>
    <xdr:from>
      <xdr:col>6</xdr:col>
      <xdr:colOff>590550</xdr:colOff>
      <xdr:row>181</xdr:row>
      <xdr:rowOff>0</xdr:rowOff>
    </xdr:from>
    <xdr:ext cx="76200" cy="200025"/>
    <xdr:sp macro="" textlink="">
      <xdr:nvSpPr>
        <xdr:cNvPr id="195" name="Text Box 3">
          <a:extLst>
            <a:ext uri="{FF2B5EF4-FFF2-40B4-BE49-F238E27FC236}">
              <a16:creationId xmlns:a16="http://schemas.microsoft.com/office/drawing/2014/main" id="{5F8D1E29-2775-45C7-BFF2-2A8CA951C164}"/>
            </a:ext>
          </a:extLst>
        </xdr:cNvPr>
        <xdr:cNvSpPr txBox="1">
          <a:spLocks noChangeArrowheads="1"/>
        </xdr:cNvSpPr>
      </xdr:nvSpPr>
      <xdr:spPr bwMode="auto">
        <a:xfrm>
          <a:off x="4257675" y="66313050"/>
          <a:ext cx="76200" cy="200025"/>
        </a:xfrm>
        <a:prstGeom prst="rect">
          <a:avLst/>
        </a:prstGeom>
        <a:noFill/>
        <a:ln w="9525">
          <a:noFill/>
          <a:miter lim="800000"/>
          <a:headEnd/>
          <a:tailEnd/>
        </a:ln>
      </xdr:spPr>
    </xdr:sp>
    <xdr:clientData/>
  </xdr:oneCellAnchor>
  <xdr:oneCellAnchor>
    <xdr:from>
      <xdr:col>6</xdr:col>
      <xdr:colOff>590550</xdr:colOff>
      <xdr:row>182</xdr:row>
      <xdr:rowOff>0</xdr:rowOff>
    </xdr:from>
    <xdr:ext cx="76200" cy="200025"/>
    <xdr:sp macro="" textlink="">
      <xdr:nvSpPr>
        <xdr:cNvPr id="196" name="Text Box 3">
          <a:extLst>
            <a:ext uri="{FF2B5EF4-FFF2-40B4-BE49-F238E27FC236}">
              <a16:creationId xmlns:a16="http://schemas.microsoft.com/office/drawing/2014/main" id="{8176EF09-78C0-444B-91CA-98D93BA74A36}"/>
            </a:ext>
          </a:extLst>
        </xdr:cNvPr>
        <xdr:cNvSpPr txBox="1">
          <a:spLocks noChangeArrowheads="1"/>
        </xdr:cNvSpPr>
      </xdr:nvSpPr>
      <xdr:spPr bwMode="auto">
        <a:xfrm>
          <a:off x="4257675" y="66675000"/>
          <a:ext cx="76200" cy="200025"/>
        </a:xfrm>
        <a:prstGeom prst="rect">
          <a:avLst/>
        </a:prstGeom>
        <a:noFill/>
        <a:ln w="9525">
          <a:noFill/>
          <a:miter lim="800000"/>
          <a:headEnd/>
          <a:tailEnd/>
        </a:ln>
      </xdr:spPr>
    </xdr:sp>
    <xdr:clientData/>
  </xdr:oneCellAnchor>
  <xdr:oneCellAnchor>
    <xdr:from>
      <xdr:col>0</xdr:col>
      <xdr:colOff>0</xdr:colOff>
      <xdr:row>182</xdr:row>
      <xdr:rowOff>0</xdr:rowOff>
    </xdr:from>
    <xdr:ext cx="28575" cy="104775"/>
    <xdr:sp macro="" textlink="">
      <xdr:nvSpPr>
        <xdr:cNvPr id="197" name="Text Box 4">
          <a:extLst>
            <a:ext uri="{FF2B5EF4-FFF2-40B4-BE49-F238E27FC236}">
              <a16:creationId xmlns:a16="http://schemas.microsoft.com/office/drawing/2014/main" id="{CE33631F-D1A2-4704-809E-75A5A1D5D118}"/>
            </a:ext>
          </a:extLst>
        </xdr:cNvPr>
        <xdr:cNvSpPr txBox="1">
          <a:spLocks noChangeArrowheads="1"/>
        </xdr:cNvSpPr>
      </xdr:nvSpPr>
      <xdr:spPr bwMode="auto">
        <a:xfrm>
          <a:off x="0" y="66675000"/>
          <a:ext cx="28575" cy="104775"/>
        </a:xfrm>
        <a:prstGeom prst="rect">
          <a:avLst/>
        </a:prstGeom>
        <a:noFill/>
        <a:ln w="9525">
          <a:noFill/>
          <a:miter lim="800000"/>
          <a:headEnd/>
          <a:tailEnd/>
        </a:ln>
      </xdr:spPr>
    </xdr:sp>
    <xdr:clientData/>
  </xdr:oneCellAnchor>
  <xdr:oneCellAnchor>
    <xdr:from>
      <xdr:col>6</xdr:col>
      <xdr:colOff>590550</xdr:colOff>
      <xdr:row>181</xdr:row>
      <xdr:rowOff>0</xdr:rowOff>
    </xdr:from>
    <xdr:ext cx="76200" cy="196850"/>
    <xdr:sp macro="" textlink="">
      <xdr:nvSpPr>
        <xdr:cNvPr id="198" name="Text Box 3">
          <a:extLst>
            <a:ext uri="{FF2B5EF4-FFF2-40B4-BE49-F238E27FC236}">
              <a16:creationId xmlns:a16="http://schemas.microsoft.com/office/drawing/2014/main" id="{576A4705-9BC5-4E8C-A144-FEF0745969CB}"/>
            </a:ext>
          </a:extLst>
        </xdr:cNvPr>
        <xdr:cNvSpPr txBox="1">
          <a:spLocks noChangeArrowheads="1"/>
        </xdr:cNvSpPr>
      </xdr:nvSpPr>
      <xdr:spPr bwMode="auto">
        <a:xfrm>
          <a:off x="4257675" y="66474975"/>
          <a:ext cx="76200" cy="196850"/>
        </a:xfrm>
        <a:prstGeom prst="rect">
          <a:avLst/>
        </a:prstGeom>
        <a:noFill/>
        <a:ln w="9525">
          <a:noFill/>
          <a:miter lim="800000"/>
          <a:headEnd/>
          <a:tailEnd/>
        </a:ln>
      </xdr:spPr>
    </xdr:sp>
    <xdr:clientData/>
  </xdr:oneCellAnchor>
  <xdr:oneCellAnchor>
    <xdr:from>
      <xdr:col>0</xdr:col>
      <xdr:colOff>0</xdr:colOff>
      <xdr:row>181</xdr:row>
      <xdr:rowOff>0</xdr:rowOff>
    </xdr:from>
    <xdr:ext cx="28575" cy="104775"/>
    <xdr:sp macro="" textlink="">
      <xdr:nvSpPr>
        <xdr:cNvPr id="199" name="Text Box 4">
          <a:extLst>
            <a:ext uri="{FF2B5EF4-FFF2-40B4-BE49-F238E27FC236}">
              <a16:creationId xmlns:a16="http://schemas.microsoft.com/office/drawing/2014/main" id="{EED32602-D33A-4522-84E6-53253B14DA41}"/>
            </a:ext>
          </a:extLst>
        </xdr:cNvPr>
        <xdr:cNvSpPr txBox="1">
          <a:spLocks noChangeArrowheads="1"/>
        </xdr:cNvSpPr>
      </xdr:nvSpPr>
      <xdr:spPr bwMode="auto">
        <a:xfrm>
          <a:off x="0" y="66474975"/>
          <a:ext cx="28575" cy="10477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00" name="Text Box 3">
          <a:extLst>
            <a:ext uri="{FF2B5EF4-FFF2-40B4-BE49-F238E27FC236}">
              <a16:creationId xmlns:a16="http://schemas.microsoft.com/office/drawing/2014/main" id="{F6FB90E1-389D-4E17-940D-47C3D7E60052}"/>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196850"/>
    <xdr:sp macro="" textlink="">
      <xdr:nvSpPr>
        <xdr:cNvPr id="201" name="Text Box 3">
          <a:extLst>
            <a:ext uri="{FF2B5EF4-FFF2-40B4-BE49-F238E27FC236}">
              <a16:creationId xmlns:a16="http://schemas.microsoft.com/office/drawing/2014/main" id="{2E543E5E-A407-4BA0-98DB-DB18EDB88CE8}"/>
            </a:ext>
          </a:extLst>
        </xdr:cNvPr>
        <xdr:cNvSpPr txBox="1">
          <a:spLocks noChangeArrowheads="1"/>
        </xdr:cNvSpPr>
      </xdr:nvSpPr>
      <xdr:spPr bwMode="auto">
        <a:xfrm>
          <a:off x="4257675" y="75885675"/>
          <a:ext cx="76200" cy="196850"/>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02" name="Text Box 3">
          <a:extLst>
            <a:ext uri="{FF2B5EF4-FFF2-40B4-BE49-F238E27FC236}">
              <a16:creationId xmlns:a16="http://schemas.microsoft.com/office/drawing/2014/main" id="{827B8544-F3E8-4065-84EE-ED9358FAA1F9}"/>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03" name="Text Box 3">
          <a:extLst>
            <a:ext uri="{FF2B5EF4-FFF2-40B4-BE49-F238E27FC236}">
              <a16:creationId xmlns:a16="http://schemas.microsoft.com/office/drawing/2014/main" id="{46F9B6E9-855C-4AA2-BE33-A39A0DEF127C}"/>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04" name="Text Box 3">
          <a:extLst>
            <a:ext uri="{FF2B5EF4-FFF2-40B4-BE49-F238E27FC236}">
              <a16:creationId xmlns:a16="http://schemas.microsoft.com/office/drawing/2014/main" id="{823BBC26-7605-4C19-AA7D-493605B42818}"/>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05" name="Text Box 3">
          <a:extLst>
            <a:ext uri="{FF2B5EF4-FFF2-40B4-BE49-F238E27FC236}">
              <a16:creationId xmlns:a16="http://schemas.microsoft.com/office/drawing/2014/main" id="{3B683BE6-97AF-4710-85A0-2A932E2D4739}"/>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06" name="Text Box 3">
          <a:extLst>
            <a:ext uri="{FF2B5EF4-FFF2-40B4-BE49-F238E27FC236}">
              <a16:creationId xmlns:a16="http://schemas.microsoft.com/office/drawing/2014/main" id="{2735594F-945A-4293-B200-3672BF5B419B}"/>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196850"/>
    <xdr:sp macro="" textlink="">
      <xdr:nvSpPr>
        <xdr:cNvPr id="207" name="Text Box 3">
          <a:extLst>
            <a:ext uri="{FF2B5EF4-FFF2-40B4-BE49-F238E27FC236}">
              <a16:creationId xmlns:a16="http://schemas.microsoft.com/office/drawing/2014/main" id="{2529E18D-831E-466A-8446-F0942D6473AB}"/>
            </a:ext>
          </a:extLst>
        </xdr:cNvPr>
        <xdr:cNvSpPr txBox="1">
          <a:spLocks noChangeArrowheads="1"/>
        </xdr:cNvSpPr>
      </xdr:nvSpPr>
      <xdr:spPr bwMode="auto">
        <a:xfrm>
          <a:off x="4257675" y="75885675"/>
          <a:ext cx="76200" cy="196850"/>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08" name="Text Box 3">
          <a:extLst>
            <a:ext uri="{FF2B5EF4-FFF2-40B4-BE49-F238E27FC236}">
              <a16:creationId xmlns:a16="http://schemas.microsoft.com/office/drawing/2014/main" id="{D66B57C9-5484-4F9D-9D9D-2ED86B56EAAC}"/>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09" name="Text Box 3">
          <a:extLst>
            <a:ext uri="{FF2B5EF4-FFF2-40B4-BE49-F238E27FC236}">
              <a16:creationId xmlns:a16="http://schemas.microsoft.com/office/drawing/2014/main" id="{E698E5AE-ED13-4CA0-B091-88E7B4E3DA83}"/>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10" name="Text Box 3">
          <a:extLst>
            <a:ext uri="{FF2B5EF4-FFF2-40B4-BE49-F238E27FC236}">
              <a16:creationId xmlns:a16="http://schemas.microsoft.com/office/drawing/2014/main" id="{D5C6627F-15E4-4843-BEEA-C625DFADC528}"/>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11" name="Text Box 3">
          <a:extLst>
            <a:ext uri="{FF2B5EF4-FFF2-40B4-BE49-F238E27FC236}">
              <a16:creationId xmlns:a16="http://schemas.microsoft.com/office/drawing/2014/main" id="{C8E8EFB1-F8EC-4481-9671-C41E231A2367}"/>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12" name="Text Box 3">
          <a:extLst>
            <a:ext uri="{FF2B5EF4-FFF2-40B4-BE49-F238E27FC236}">
              <a16:creationId xmlns:a16="http://schemas.microsoft.com/office/drawing/2014/main" id="{71220F31-5D55-4E87-91C7-65DB2D276A2A}"/>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196850"/>
    <xdr:sp macro="" textlink="">
      <xdr:nvSpPr>
        <xdr:cNvPr id="213" name="Text Box 3">
          <a:extLst>
            <a:ext uri="{FF2B5EF4-FFF2-40B4-BE49-F238E27FC236}">
              <a16:creationId xmlns:a16="http://schemas.microsoft.com/office/drawing/2014/main" id="{675FF05E-6F4A-4754-95CE-EA8A74B0D58A}"/>
            </a:ext>
          </a:extLst>
        </xdr:cNvPr>
        <xdr:cNvSpPr txBox="1">
          <a:spLocks noChangeArrowheads="1"/>
        </xdr:cNvSpPr>
      </xdr:nvSpPr>
      <xdr:spPr bwMode="auto">
        <a:xfrm>
          <a:off x="4257675" y="75885675"/>
          <a:ext cx="76200" cy="196850"/>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14" name="Text Box 3">
          <a:extLst>
            <a:ext uri="{FF2B5EF4-FFF2-40B4-BE49-F238E27FC236}">
              <a16:creationId xmlns:a16="http://schemas.microsoft.com/office/drawing/2014/main" id="{7DE0794D-A8D0-4C2A-AB73-6AFC921AA3F8}"/>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15" name="Text Box 3">
          <a:extLst>
            <a:ext uri="{FF2B5EF4-FFF2-40B4-BE49-F238E27FC236}">
              <a16:creationId xmlns:a16="http://schemas.microsoft.com/office/drawing/2014/main" id="{8A25BDB2-3318-489F-AE76-AB4655FDFA7A}"/>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16" name="Text Box 3">
          <a:extLst>
            <a:ext uri="{FF2B5EF4-FFF2-40B4-BE49-F238E27FC236}">
              <a16:creationId xmlns:a16="http://schemas.microsoft.com/office/drawing/2014/main" id="{95A5FD6A-CE2D-4B3A-8633-3BF9EF9EA157}"/>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17" name="Text Box 3">
          <a:extLst>
            <a:ext uri="{FF2B5EF4-FFF2-40B4-BE49-F238E27FC236}">
              <a16:creationId xmlns:a16="http://schemas.microsoft.com/office/drawing/2014/main" id="{7C0B7845-CFFC-4051-8832-E24C2691819D}"/>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18" name="Text Box 3">
          <a:extLst>
            <a:ext uri="{FF2B5EF4-FFF2-40B4-BE49-F238E27FC236}">
              <a16:creationId xmlns:a16="http://schemas.microsoft.com/office/drawing/2014/main" id="{E5B6CF67-D956-4BFF-A3A6-3CB9EF136E09}"/>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196850"/>
    <xdr:sp macro="" textlink="">
      <xdr:nvSpPr>
        <xdr:cNvPr id="219" name="Text Box 3">
          <a:extLst>
            <a:ext uri="{FF2B5EF4-FFF2-40B4-BE49-F238E27FC236}">
              <a16:creationId xmlns:a16="http://schemas.microsoft.com/office/drawing/2014/main" id="{F22B8D3B-4D52-4636-8EE5-05DA2A7FDA9A}"/>
            </a:ext>
          </a:extLst>
        </xdr:cNvPr>
        <xdr:cNvSpPr txBox="1">
          <a:spLocks noChangeArrowheads="1"/>
        </xdr:cNvSpPr>
      </xdr:nvSpPr>
      <xdr:spPr bwMode="auto">
        <a:xfrm>
          <a:off x="4257675" y="75885675"/>
          <a:ext cx="76200" cy="196850"/>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20" name="Text Box 3">
          <a:extLst>
            <a:ext uri="{FF2B5EF4-FFF2-40B4-BE49-F238E27FC236}">
              <a16:creationId xmlns:a16="http://schemas.microsoft.com/office/drawing/2014/main" id="{B3B12B1B-555B-4BA2-B2A0-7B46C87CD694}"/>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21" name="Text Box 3">
          <a:extLst>
            <a:ext uri="{FF2B5EF4-FFF2-40B4-BE49-F238E27FC236}">
              <a16:creationId xmlns:a16="http://schemas.microsoft.com/office/drawing/2014/main" id="{E449A22C-4431-4981-A105-DD4113B320DC}"/>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22" name="Text Box 3">
          <a:extLst>
            <a:ext uri="{FF2B5EF4-FFF2-40B4-BE49-F238E27FC236}">
              <a16:creationId xmlns:a16="http://schemas.microsoft.com/office/drawing/2014/main" id="{FDE457E1-2538-4D6D-9F64-0FCC8AF38DCA}"/>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23" name="Text Box 3">
          <a:extLst>
            <a:ext uri="{FF2B5EF4-FFF2-40B4-BE49-F238E27FC236}">
              <a16:creationId xmlns:a16="http://schemas.microsoft.com/office/drawing/2014/main" id="{AFC3528A-7E2B-41DC-949C-F1B6F54D3E40}"/>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24" name="Text Box 3">
          <a:extLst>
            <a:ext uri="{FF2B5EF4-FFF2-40B4-BE49-F238E27FC236}">
              <a16:creationId xmlns:a16="http://schemas.microsoft.com/office/drawing/2014/main" id="{47AD6384-FDE3-43FE-9E3D-83E1BDA75154}"/>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196850"/>
    <xdr:sp macro="" textlink="">
      <xdr:nvSpPr>
        <xdr:cNvPr id="225" name="Text Box 3">
          <a:extLst>
            <a:ext uri="{FF2B5EF4-FFF2-40B4-BE49-F238E27FC236}">
              <a16:creationId xmlns:a16="http://schemas.microsoft.com/office/drawing/2014/main" id="{92AFF590-EADB-4197-974E-BEF7E88045B1}"/>
            </a:ext>
          </a:extLst>
        </xdr:cNvPr>
        <xdr:cNvSpPr txBox="1">
          <a:spLocks noChangeArrowheads="1"/>
        </xdr:cNvSpPr>
      </xdr:nvSpPr>
      <xdr:spPr bwMode="auto">
        <a:xfrm>
          <a:off x="4257675" y="75885675"/>
          <a:ext cx="76200" cy="196850"/>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26" name="Text Box 3">
          <a:extLst>
            <a:ext uri="{FF2B5EF4-FFF2-40B4-BE49-F238E27FC236}">
              <a16:creationId xmlns:a16="http://schemas.microsoft.com/office/drawing/2014/main" id="{8F3B825C-865A-4C77-8A21-5EB542F0765A}"/>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27" name="Text Box 3">
          <a:extLst>
            <a:ext uri="{FF2B5EF4-FFF2-40B4-BE49-F238E27FC236}">
              <a16:creationId xmlns:a16="http://schemas.microsoft.com/office/drawing/2014/main" id="{27731D9D-9C83-463B-8BA9-38E5E3A1B6DB}"/>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28" name="Text Box 3">
          <a:extLst>
            <a:ext uri="{FF2B5EF4-FFF2-40B4-BE49-F238E27FC236}">
              <a16:creationId xmlns:a16="http://schemas.microsoft.com/office/drawing/2014/main" id="{37636B0B-BD4F-46BA-9AF5-96607BB438CC}"/>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29" name="Text Box 3">
          <a:extLst>
            <a:ext uri="{FF2B5EF4-FFF2-40B4-BE49-F238E27FC236}">
              <a16:creationId xmlns:a16="http://schemas.microsoft.com/office/drawing/2014/main" id="{DD19889A-4F83-4C00-AC8A-D6B6E8797D73}"/>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30" name="Text Box 3">
          <a:extLst>
            <a:ext uri="{FF2B5EF4-FFF2-40B4-BE49-F238E27FC236}">
              <a16:creationId xmlns:a16="http://schemas.microsoft.com/office/drawing/2014/main" id="{CA7FCA0D-C9F9-4D2D-B3EC-D375566BDD02}"/>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196850"/>
    <xdr:sp macro="" textlink="">
      <xdr:nvSpPr>
        <xdr:cNvPr id="231" name="Text Box 3">
          <a:extLst>
            <a:ext uri="{FF2B5EF4-FFF2-40B4-BE49-F238E27FC236}">
              <a16:creationId xmlns:a16="http://schemas.microsoft.com/office/drawing/2014/main" id="{E8DC97F0-53A8-4AD8-8A96-5BCFC47AA285}"/>
            </a:ext>
          </a:extLst>
        </xdr:cNvPr>
        <xdr:cNvSpPr txBox="1">
          <a:spLocks noChangeArrowheads="1"/>
        </xdr:cNvSpPr>
      </xdr:nvSpPr>
      <xdr:spPr bwMode="auto">
        <a:xfrm>
          <a:off x="4257675" y="75885675"/>
          <a:ext cx="76200" cy="196850"/>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32" name="Text Box 3">
          <a:extLst>
            <a:ext uri="{FF2B5EF4-FFF2-40B4-BE49-F238E27FC236}">
              <a16:creationId xmlns:a16="http://schemas.microsoft.com/office/drawing/2014/main" id="{5D81F2EA-178A-48A8-AA52-C061C7D36220}"/>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33" name="Text Box 3">
          <a:extLst>
            <a:ext uri="{FF2B5EF4-FFF2-40B4-BE49-F238E27FC236}">
              <a16:creationId xmlns:a16="http://schemas.microsoft.com/office/drawing/2014/main" id="{DDBEB1A8-81CD-4186-9F91-4F36D0F1B581}"/>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34" name="Text Box 3">
          <a:extLst>
            <a:ext uri="{FF2B5EF4-FFF2-40B4-BE49-F238E27FC236}">
              <a16:creationId xmlns:a16="http://schemas.microsoft.com/office/drawing/2014/main" id="{2497A562-80A4-41B6-8F8E-02A1B638A7B3}"/>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35" name="Text Box 3">
          <a:extLst>
            <a:ext uri="{FF2B5EF4-FFF2-40B4-BE49-F238E27FC236}">
              <a16:creationId xmlns:a16="http://schemas.microsoft.com/office/drawing/2014/main" id="{64D533B0-C8CE-487A-9320-10300EC0B3D7}"/>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36" name="Text Box 3">
          <a:extLst>
            <a:ext uri="{FF2B5EF4-FFF2-40B4-BE49-F238E27FC236}">
              <a16:creationId xmlns:a16="http://schemas.microsoft.com/office/drawing/2014/main" id="{971E75BD-5B76-4914-98E7-737C8138A1FA}"/>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238</xdr:row>
      <xdr:rowOff>0</xdr:rowOff>
    </xdr:from>
    <xdr:ext cx="76200" cy="196850"/>
    <xdr:sp macro="" textlink="">
      <xdr:nvSpPr>
        <xdr:cNvPr id="237" name="Text Box 3">
          <a:extLst>
            <a:ext uri="{FF2B5EF4-FFF2-40B4-BE49-F238E27FC236}">
              <a16:creationId xmlns:a16="http://schemas.microsoft.com/office/drawing/2014/main" id="{F6D1BBDB-C30C-4843-A767-BB13A2ADE672}"/>
            </a:ext>
          </a:extLst>
        </xdr:cNvPr>
        <xdr:cNvSpPr txBox="1">
          <a:spLocks noChangeArrowheads="1"/>
        </xdr:cNvSpPr>
      </xdr:nvSpPr>
      <xdr:spPr bwMode="auto">
        <a:xfrm>
          <a:off x="4257675" y="75885675"/>
          <a:ext cx="76200" cy="196850"/>
        </a:xfrm>
        <a:prstGeom prst="rect">
          <a:avLst/>
        </a:prstGeom>
        <a:noFill/>
        <a:ln w="9525">
          <a:noFill/>
          <a:miter lim="800000"/>
          <a:headEnd/>
          <a:tailEnd/>
        </a:ln>
      </xdr:spPr>
    </xdr:sp>
    <xdr:clientData/>
  </xdr:oneCellAnchor>
  <xdr:oneCellAnchor>
    <xdr:from>
      <xdr:col>6</xdr:col>
      <xdr:colOff>590550</xdr:colOff>
      <xdr:row>238</xdr:row>
      <xdr:rowOff>0</xdr:rowOff>
    </xdr:from>
    <xdr:ext cx="76200" cy="200025"/>
    <xdr:sp macro="" textlink="">
      <xdr:nvSpPr>
        <xdr:cNvPr id="238" name="Text Box 3">
          <a:extLst>
            <a:ext uri="{FF2B5EF4-FFF2-40B4-BE49-F238E27FC236}">
              <a16:creationId xmlns:a16="http://schemas.microsoft.com/office/drawing/2014/main" id="{37291B0D-FF78-4B2C-B586-E87A3DA6CADF}"/>
            </a:ext>
          </a:extLst>
        </xdr:cNvPr>
        <xdr:cNvSpPr txBox="1">
          <a:spLocks noChangeArrowheads="1"/>
        </xdr:cNvSpPr>
      </xdr:nvSpPr>
      <xdr:spPr bwMode="auto">
        <a:xfrm>
          <a:off x="4257675" y="75885675"/>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39" name="Text Box 3">
          <a:extLst>
            <a:ext uri="{FF2B5EF4-FFF2-40B4-BE49-F238E27FC236}">
              <a16:creationId xmlns:a16="http://schemas.microsoft.com/office/drawing/2014/main" id="{198A046E-E8AE-480E-86C5-9C5134E97471}"/>
            </a:ext>
          </a:extLst>
        </xdr:cNvPr>
        <xdr:cNvSpPr txBox="1">
          <a:spLocks noChangeArrowheads="1"/>
        </xdr:cNvSpPr>
      </xdr:nvSpPr>
      <xdr:spPr bwMode="auto">
        <a:xfrm>
          <a:off x="4257675" y="76247625"/>
          <a:ext cx="76200" cy="200025"/>
        </a:xfrm>
        <a:prstGeom prst="rect">
          <a:avLst/>
        </a:prstGeom>
        <a:noFill/>
        <a:ln w="9525">
          <a:noFill/>
          <a:miter lim="800000"/>
          <a:headEnd/>
          <a:tailEnd/>
        </a:ln>
      </xdr:spPr>
    </xdr:sp>
    <xdr:clientData/>
  </xdr:oneCellAnchor>
  <xdr:oneCellAnchor>
    <xdr:from>
      <xdr:col>0</xdr:col>
      <xdr:colOff>0</xdr:colOff>
      <xdr:row>239</xdr:row>
      <xdr:rowOff>0</xdr:rowOff>
    </xdr:from>
    <xdr:ext cx="28575" cy="104775"/>
    <xdr:sp macro="" textlink="">
      <xdr:nvSpPr>
        <xdr:cNvPr id="240" name="Text Box 4">
          <a:extLst>
            <a:ext uri="{FF2B5EF4-FFF2-40B4-BE49-F238E27FC236}">
              <a16:creationId xmlns:a16="http://schemas.microsoft.com/office/drawing/2014/main" id="{9D113315-82DC-457A-ACFE-89ED6B9D0239}"/>
            </a:ext>
          </a:extLst>
        </xdr:cNvPr>
        <xdr:cNvSpPr txBox="1">
          <a:spLocks noChangeArrowheads="1"/>
        </xdr:cNvSpPr>
      </xdr:nvSpPr>
      <xdr:spPr bwMode="auto">
        <a:xfrm>
          <a:off x="0" y="76247625"/>
          <a:ext cx="28575" cy="104775"/>
        </a:xfrm>
        <a:prstGeom prst="rect">
          <a:avLst/>
        </a:prstGeom>
        <a:noFill/>
        <a:ln w="9525">
          <a:noFill/>
          <a:miter lim="800000"/>
          <a:headEnd/>
          <a:tailEnd/>
        </a:ln>
      </xdr:spPr>
    </xdr:sp>
    <xdr:clientData/>
  </xdr:oneCellAnchor>
  <xdr:oneCellAnchor>
    <xdr:from>
      <xdr:col>6</xdr:col>
      <xdr:colOff>590550</xdr:colOff>
      <xdr:row>239</xdr:row>
      <xdr:rowOff>0</xdr:rowOff>
    </xdr:from>
    <xdr:ext cx="76200" cy="196850"/>
    <xdr:sp macro="" textlink="">
      <xdr:nvSpPr>
        <xdr:cNvPr id="241" name="Text Box 3">
          <a:extLst>
            <a:ext uri="{FF2B5EF4-FFF2-40B4-BE49-F238E27FC236}">
              <a16:creationId xmlns:a16="http://schemas.microsoft.com/office/drawing/2014/main" id="{909B5F85-A61C-4765-BB36-DE893F464457}"/>
            </a:ext>
          </a:extLst>
        </xdr:cNvPr>
        <xdr:cNvSpPr txBox="1">
          <a:spLocks noChangeArrowheads="1"/>
        </xdr:cNvSpPr>
      </xdr:nvSpPr>
      <xdr:spPr bwMode="auto">
        <a:xfrm>
          <a:off x="4257675" y="76047600"/>
          <a:ext cx="76200" cy="196850"/>
        </a:xfrm>
        <a:prstGeom prst="rect">
          <a:avLst/>
        </a:prstGeom>
        <a:noFill/>
        <a:ln w="9525">
          <a:noFill/>
          <a:miter lim="800000"/>
          <a:headEnd/>
          <a:tailEnd/>
        </a:ln>
      </xdr:spPr>
    </xdr:sp>
    <xdr:clientData/>
  </xdr:oneCellAnchor>
  <xdr:oneCellAnchor>
    <xdr:from>
      <xdr:col>0</xdr:col>
      <xdr:colOff>0</xdr:colOff>
      <xdr:row>239</xdr:row>
      <xdr:rowOff>0</xdr:rowOff>
    </xdr:from>
    <xdr:ext cx="28575" cy="104775"/>
    <xdr:sp macro="" textlink="">
      <xdr:nvSpPr>
        <xdr:cNvPr id="242" name="Text Box 4">
          <a:extLst>
            <a:ext uri="{FF2B5EF4-FFF2-40B4-BE49-F238E27FC236}">
              <a16:creationId xmlns:a16="http://schemas.microsoft.com/office/drawing/2014/main" id="{E4E14AF7-4417-49B0-862C-0552C749E739}"/>
            </a:ext>
          </a:extLst>
        </xdr:cNvPr>
        <xdr:cNvSpPr txBox="1">
          <a:spLocks noChangeArrowheads="1"/>
        </xdr:cNvSpPr>
      </xdr:nvSpPr>
      <xdr:spPr bwMode="auto">
        <a:xfrm>
          <a:off x="0" y="76047600"/>
          <a:ext cx="28575" cy="10477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43" name="Text Box 3">
          <a:extLst>
            <a:ext uri="{FF2B5EF4-FFF2-40B4-BE49-F238E27FC236}">
              <a16:creationId xmlns:a16="http://schemas.microsoft.com/office/drawing/2014/main" id="{51DAA916-DD3E-47D0-9C9D-E87E4D8947AB}"/>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196850"/>
    <xdr:sp macro="" textlink="">
      <xdr:nvSpPr>
        <xdr:cNvPr id="244" name="Text Box 3">
          <a:extLst>
            <a:ext uri="{FF2B5EF4-FFF2-40B4-BE49-F238E27FC236}">
              <a16:creationId xmlns:a16="http://schemas.microsoft.com/office/drawing/2014/main" id="{110656A5-22FA-4003-9490-F62C9EDA601A}"/>
            </a:ext>
          </a:extLst>
        </xdr:cNvPr>
        <xdr:cNvSpPr txBox="1">
          <a:spLocks noChangeArrowheads="1"/>
        </xdr:cNvSpPr>
      </xdr:nvSpPr>
      <xdr:spPr bwMode="auto">
        <a:xfrm>
          <a:off x="4257675" y="85458300"/>
          <a:ext cx="76200" cy="196850"/>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45" name="Text Box 3">
          <a:extLst>
            <a:ext uri="{FF2B5EF4-FFF2-40B4-BE49-F238E27FC236}">
              <a16:creationId xmlns:a16="http://schemas.microsoft.com/office/drawing/2014/main" id="{4F98C523-47F1-4619-AD39-9E3A7D87E17C}"/>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46" name="Text Box 3">
          <a:extLst>
            <a:ext uri="{FF2B5EF4-FFF2-40B4-BE49-F238E27FC236}">
              <a16:creationId xmlns:a16="http://schemas.microsoft.com/office/drawing/2014/main" id="{70A5B7A2-FE91-4278-A5E1-7C0EC328D28C}"/>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47" name="Text Box 3">
          <a:extLst>
            <a:ext uri="{FF2B5EF4-FFF2-40B4-BE49-F238E27FC236}">
              <a16:creationId xmlns:a16="http://schemas.microsoft.com/office/drawing/2014/main" id="{C4ACFD33-61C7-40AD-8D16-7C80C74DD2C1}"/>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48" name="Text Box 3">
          <a:extLst>
            <a:ext uri="{FF2B5EF4-FFF2-40B4-BE49-F238E27FC236}">
              <a16:creationId xmlns:a16="http://schemas.microsoft.com/office/drawing/2014/main" id="{5F37177A-724D-43DE-8A68-31A9E7AB8AB2}"/>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49" name="Text Box 3">
          <a:extLst>
            <a:ext uri="{FF2B5EF4-FFF2-40B4-BE49-F238E27FC236}">
              <a16:creationId xmlns:a16="http://schemas.microsoft.com/office/drawing/2014/main" id="{3A8F7DF2-B769-4876-9312-58C43B1E4045}"/>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196850"/>
    <xdr:sp macro="" textlink="">
      <xdr:nvSpPr>
        <xdr:cNvPr id="250" name="Text Box 3">
          <a:extLst>
            <a:ext uri="{FF2B5EF4-FFF2-40B4-BE49-F238E27FC236}">
              <a16:creationId xmlns:a16="http://schemas.microsoft.com/office/drawing/2014/main" id="{89FBD203-3ABB-43D2-BB19-38EF2DC6309D}"/>
            </a:ext>
          </a:extLst>
        </xdr:cNvPr>
        <xdr:cNvSpPr txBox="1">
          <a:spLocks noChangeArrowheads="1"/>
        </xdr:cNvSpPr>
      </xdr:nvSpPr>
      <xdr:spPr bwMode="auto">
        <a:xfrm>
          <a:off x="4257675" y="85458300"/>
          <a:ext cx="76200" cy="196850"/>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51" name="Text Box 3">
          <a:extLst>
            <a:ext uri="{FF2B5EF4-FFF2-40B4-BE49-F238E27FC236}">
              <a16:creationId xmlns:a16="http://schemas.microsoft.com/office/drawing/2014/main" id="{624C5AF7-08B6-443F-96FE-EE1287E54815}"/>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52" name="Text Box 3">
          <a:extLst>
            <a:ext uri="{FF2B5EF4-FFF2-40B4-BE49-F238E27FC236}">
              <a16:creationId xmlns:a16="http://schemas.microsoft.com/office/drawing/2014/main" id="{E2FF3C46-6C96-4EAC-B189-3FD65F39A7CA}"/>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53" name="Text Box 3">
          <a:extLst>
            <a:ext uri="{FF2B5EF4-FFF2-40B4-BE49-F238E27FC236}">
              <a16:creationId xmlns:a16="http://schemas.microsoft.com/office/drawing/2014/main" id="{ADFFD88D-FE9A-4B39-BF79-3D327E09D95F}"/>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54" name="Text Box 3">
          <a:extLst>
            <a:ext uri="{FF2B5EF4-FFF2-40B4-BE49-F238E27FC236}">
              <a16:creationId xmlns:a16="http://schemas.microsoft.com/office/drawing/2014/main" id="{B2FE2E68-BA97-41D8-BFC5-F1710CB92BFD}"/>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55" name="Text Box 3">
          <a:extLst>
            <a:ext uri="{FF2B5EF4-FFF2-40B4-BE49-F238E27FC236}">
              <a16:creationId xmlns:a16="http://schemas.microsoft.com/office/drawing/2014/main" id="{CF1BB3D1-A085-419C-85B8-35377146998B}"/>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196850"/>
    <xdr:sp macro="" textlink="">
      <xdr:nvSpPr>
        <xdr:cNvPr id="256" name="Text Box 3">
          <a:extLst>
            <a:ext uri="{FF2B5EF4-FFF2-40B4-BE49-F238E27FC236}">
              <a16:creationId xmlns:a16="http://schemas.microsoft.com/office/drawing/2014/main" id="{EFA8DA09-EF72-4ED5-B533-4CEB602B0261}"/>
            </a:ext>
          </a:extLst>
        </xdr:cNvPr>
        <xdr:cNvSpPr txBox="1">
          <a:spLocks noChangeArrowheads="1"/>
        </xdr:cNvSpPr>
      </xdr:nvSpPr>
      <xdr:spPr bwMode="auto">
        <a:xfrm>
          <a:off x="4257675" y="85458300"/>
          <a:ext cx="76200" cy="196850"/>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57" name="Text Box 3">
          <a:extLst>
            <a:ext uri="{FF2B5EF4-FFF2-40B4-BE49-F238E27FC236}">
              <a16:creationId xmlns:a16="http://schemas.microsoft.com/office/drawing/2014/main" id="{EE43BE79-A859-450C-B788-DE25E356CCEE}"/>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58" name="Text Box 3">
          <a:extLst>
            <a:ext uri="{FF2B5EF4-FFF2-40B4-BE49-F238E27FC236}">
              <a16:creationId xmlns:a16="http://schemas.microsoft.com/office/drawing/2014/main" id="{32EB3B3E-A838-4113-B5D3-FEFAD5A95B3F}"/>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59" name="Text Box 3">
          <a:extLst>
            <a:ext uri="{FF2B5EF4-FFF2-40B4-BE49-F238E27FC236}">
              <a16:creationId xmlns:a16="http://schemas.microsoft.com/office/drawing/2014/main" id="{B8472746-F05A-4F01-8681-D24E8781675B}"/>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60" name="Text Box 3">
          <a:extLst>
            <a:ext uri="{FF2B5EF4-FFF2-40B4-BE49-F238E27FC236}">
              <a16:creationId xmlns:a16="http://schemas.microsoft.com/office/drawing/2014/main" id="{06788A87-236E-4C60-92B2-324C6CF46170}"/>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61" name="Text Box 3">
          <a:extLst>
            <a:ext uri="{FF2B5EF4-FFF2-40B4-BE49-F238E27FC236}">
              <a16:creationId xmlns:a16="http://schemas.microsoft.com/office/drawing/2014/main" id="{CFC2E72D-7E53-466D-905B-E94F90DCCCB6}"/>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196850"/>
    <xdr:sp macro="" textlink="">
      <xdr:nvSpPr>
        <xdr:cNvPr id="262" name="Text Box 3">
          <a:extLst>
            <a:ext uri="{FF2B5EF4-FFF2-40B4-BE49-F238E27FC236}">
              <a16:creationId xmlns:a16="http://schemas.microsoft.com/office/drawing/2014/main" id="{F00ED5DC-1C0E-4D2F-BE66-2D57B7AA966D}"/>
            </a:ext>
          </a:extLst>
        </xdr:cNvPr>
        <xdr:cNvSpPr txBox="1">
          <a:spLocks noChangeArrowheads="1"/>
        </xdr:cNvSpPr>
      </xdr:nvSpPr>
      <xdr:spPr bwMode="auto">
        <a:xfrm>
          <a:off x="4257675" y="85458300"/>
          <a:ext cx="76200" cy="196850"/>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63" name="Text Box 3">
          <a:extLst>
            <a:ext uri="{FF2B5EF4-FFF2-40B4-BE49-F238E27FC236}">
              <a16:creationId xmlns:a16="http://schemas.microsoft.com/office/drawing/2014/main" id="{43D831B9-7726-4B0F-9842-D4C2DC3E0200}"/>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64" name="Text Box 3">
          <a:extLst>
            <a:ext uri="{FF2B5EF4-FFF2-40B4-BE49-F238E27FC236}">
              <a16:creationId xmlns:a16="http://schemas.microsoft.com/office/drawing/2014/main" id="{BBB25C97-F392-458C-BF59-40AF6672B7D9}"/>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65" name="Text Box 3">
          <a:extLst>
            <a:ext uri="{FF2B5EF4-FFF2-40B4-BE49-F238E27FC236}">
              <a16:creationId xmlns:a16="http://schemas.microsoft.com/office/drawing/2014/main" id="{328CAC8F-A4C4-4CF8-9577-27D68E5391DB}"/>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66" name="Text Box 3">
          <a:extLst>
            <a:ext uri="{FF2B5EF4-FFF2-40B4-BE49-F238E27FC236}">
              <a16:creationId xmlns:a16="http://schemas.microsoft.com/office/drawing/2014/main" id="{EC7050B1-9C8B-4020-A22C-05DE3A26A23F}"/>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67" name="Text Box 3">
          <a:extLst>
            <a:ext uri="{FF2B5EF4-FFF2-40B4-BE49-F238E27FC236}">
              <a16:creationId xmlns:a16="http://schemas.microsoft.com/office/drawing/2014/main" id="{6073FB26-E11C-442D-A9C6-34C8A0C976F3}"/>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196850"/>
    <xdr:sp macro="" textlink="">
      <xdr:nvSpPr>
        <xdr:cNvPr id="268" name="Text Box 3">
          <a:extLst>
            <a:ext uri="{FF2B5EF4-FFF2-40B4-BE49-F238E27FC236}">
              <a16:creationId xmlns:a16="http://schemas.microsoft.com/office/drawing/2014/main" id="{C7D8B72D-62C8-4C57-A9E1-88E6C5B71100}"/>
            </a:ext>
          </a:extLst>
        </xdr:cNvPr>
        <xdr:cNvSpPr txBox="1">
          <a:spLocks noChangeArrowheads="1"/>
        </xdr:cNvSpPr>
      </xdr:nvSpPr>
      <xdr:spPr bwMode="auto">
        <a:xfrm>
          <a:off x="4257675" y="85458300"/>
          <a:ext cx="76200" cy="196850"/>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69" name="Text Box 3">
          <a:extLst>
            <a:ext uri="{FF2B5EF4-FFF2-40B4-BE49-F238E27FC236}">
              <a16:creationId xmlns:a16="http://schemas.microsoft.com/office/drawing/2014/main" id="{98102DAD-A89F-480A-96CA-C745FEE803D5}"/>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70" name="Text Box 3">
          <a:extLst>
            <a:ext uri="{FF2B5EF4-FFF2-40B4-BE49-F238E27FC236}">
              <a16:creationId xmlns:a16="http://schemas.microsoft.com/office/drawing/2014/main" id="{D82EEFBC-D38E-48C7-86C1-44AC45D3AB07}"/>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71" name="Text Box 3">
          <a:extLst>
            <a:ext uri="{FF2B5EF4-FFF2-40B4-BE49-F238E27FC236}">
              <a16:creationId xmlns:a16="http://schemas.microsoft.com/office/drawing/2014/main" id="{365064EE-A47B-46A1-8736-6B6B961E4441}"/>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72" name="Text Box 3">
          <a:extLst>
            <a:ext uri="{FF2B5EF4-FFF2-40B4-BE49-F238E27FC236}">
              <a16:creationId xmlns:a16="http://schemas.microsoft.com/office/drawing/2014/main" id="{DEF1BB09-5EFA-4414-9F31-26D8DFA81303}"/>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73" name="Text Box 3">
          <a:extLst>
            <a:ext uri="{FF2B5EF4-FFF2-40B4-BE49-F238E27FC236}">
              <a16:creationId xmlns:a16="http://schemas.microsoft.com/office/drawing/2014/main" id="{CF95E934-A00E-43BA-83CF-BAA17985E8DD}"/>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196850"/>
    <xdr:sp macro="" textlink="">
      <xdr:nvSpPr>
        <xdr:cNvPr id="274" name="Text Box 3">
          <a:extLst>
            <a:ext uri="{FF2B5EF4-FFF2-40B4-BE49-F238E27FC236}">
              <a16:creationId xmlns:a16="http://schemas.microsoft.com/office/drawing/2014/main" id="{C3874EE3-BF4D-4812-900C-D41A539540B4}"/>
            </a:ext>
          </a:extLst>
        </xdr:cNvPr>
        <xdr:cNvSpPr txBox="1">
          <a:spLocks noChangeArrowheads="1"/>
        </xdr:cNvSpPr>
      </xdr:nvSpPr>
      <xdr:spPr bwMode="auto">
        <a:xfrm>
          <a:off x="4257675" y="85458300"/>
          <a:ext cx="76200" cy="196850"/>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75" name="Text Box 3">
          <a:extLst>
            <a:ext uri="{FF2B5EF4-FFF2-40B4-BE49-F238E27FC236}">
              <a16:creationId xmlns:a16="http://schemas.microsoft.com/office/drawing/2014/main" id="{1E0C581A-0941-4E1A-B85E-E8739214787C}"/>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76" name="Text Box 3">
          <a:extLst>
            <a:ext uri="{FF2B5EF4-FFF2-40B4-BE49-F238E27FC236}">
              <a16:creationId xmlns:a16="http://schemas.microsoft.com/office/drawing/2014/main" id="{0D443206-BF03-4DBD-8FE9-92A7721781FC}"/>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77" name="Text Box 3">
          <a:extLst>
            <a:ext uri="{FF2B5EF4-FFF2-40B4-BE49-F238E27FC236}">
              <a16:creationId xmlns:a16="http://schemas.microsoft.com/office/drawing/2014/main" id="{36CD03D2-7EC9-4F5F-8C52-01DC1FD6DB27}"/>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78" name="Text Box 3">
          <a:extLst>
            <a:ext uri="{FF2B5EF4-FFF2-40B4-BE49-F238E27FC236}">
              <a16:creationId xmlns:a16="http://schemas.microsoft.com/office/drawing/2014/main" id="{5735F16E-89CE-4D06-A39F-D3DA917CAF5F}"/>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79" name="Text Box 3">
          <a:extLst>
            <a:ext uri="{FF2B5EF4-FFF2-40B4-BE49-F238E27FC236}">
              <a16:creationId xmlns:a16="http://schemas.microsoft.com/office/drawing/2014/main" id="{17A333FE-8B79-4F5C-816B-46993C0B779B}"/>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239</xdr:row>
      <xdr:rowOff>0</xdr:rowOff>
    </xdr:from>
    <xdr:ext cx="76200" cy="196850"/>
    <xdr:sp macro="" textlink="">
      <xdr:nvSpPr>
        <xdr:cNvPr id="280" name="Text Box 3">
          <a:extLst>
            <a:ext uri="{FF2B5EF4-FFF2-40B4-BE49-F238E27FC236}">
              <a16:creationId xmlns:a16="http://schemas.microsoft.com/office/drawing/2014/main" id="{47DFDF97-305B-4F9B-BF7F-FF5BBE5921E5}"/>
            </a:ext>
          </a:extLst>
        </xdr:cNvPr>
        <xdr:cNvSpPr txBox="1">
          <a:spLocks noChangeArrowheads="1"/>
        </xdr:cNvSpPr>
      </xdr:nvSpPr>
      <xdr:spPr bwMode="auto">
        <a:xfrm>
          <a:off x="4257675" y="85458300"/>
          <a:ext cx="76200" cy="196850"/>
        </a:xfrm>
        <a:prstGeom prst="rect">
          <a:avLst/>
        </a:prstGeom>
        <a:noFill/>
        <a:ln w="9525">
          <a:noFill/>
          <a:miter lim="800000"/>
          <a:headEnd/>
          <a:tailEnd/>
        </a:ln>
      </xdr:spPr>
    </xdr:sp>
    <xdr:clientData/>
  </xdr:oneCellAnchor>
  <xdr:oneCellAnchor>
    <xdr:from>
      <xdr:col>6</xdr:col>
      <xdr:colOff>590550</xdr:colOff>
      <xdr:row>239</xdr:row>
      <xdr:rowOff>0</xdr:rowOff>
    </xdr:from>
    <xdr:ext cx="76200" cy="200025"/>
    <xdr:sp macro="" textlink="">
      <xdr:nvSpPr>
        <xdr:cNvPr id="281" name="Text Box 3">
          <a:extLst>
            <a:ext uri="{FF2B5EF4-FFF2-40B4-BE49-F238E27FC236}">
              <a16:creationId xmlns:a16="http://schemas.microsoft.com/office/drawing/2014/main" id="{A9FB3C2D-4A04-4947-9213-9FED41F2BF4A}"/>
            </a:ext>
          </a:extLst>
        </xdr:cNvPr>
        <xdr:cNvSpPr txBox="1">
          <a:spLocks noChangeArrowheads="1"/>
        </xdr:cNvSpPr>
      </xdr:nvSpPr>
      <xdr:spPr bwMode="auto">
        <a:xfrm>
          <a:off x="4257675" y="85458300"/>
          <a:ext cx="76200" cy="200025"/>
        </a:xfrm>
        <a:prstGeom prst="rect">
          <a:avLst/>
        </a:prstGeom>
        <a:noFill/>
        <a:ln w="9525">
          <a:noFill/>
          <a:miter lim="800000"/>
          <a:headEnd/>
          <a:tailEnd/>
        </a:ln>
      </xdr:spPr>
    </xdr:sp>
    <xdr:clientData/>
  </xdr:oneCellAnchor>
  <xdr:oneCellAnchor>
    <xdr:from>
      <xdr:col>6</xdr:col>
      <xdr:colOff>590550</xdr:colOff>
      <xdr:row>241</xdr:row>
      <xdr:rowOff>0</xdr:rowOff>
    </xdr:from>
    <xdr:ext cx="76200" cy="200025"/>
    <xdr:sp macro="" textlink="">
      <xdr:nvSpPr>
        <xdr:cNvPr id="282" name="Text Box 3">
          <a:extLst>
            <a:ext uri="{FF2B5EF4-FFF2-40B4-BE49-F238E27FC236}">
              <a16:creationId xmlns:a16="http://schemas.microsoft.com/office/drawing/2014/main" id="{A271B884-57CB-4937-B31E-51DE63137E1D}"/>
            </a:ext>
          </a:extLst>
        </xdr:cNvPr>
        <xdr:cNvSpPr txBox="1">
          <a:spLocks noChangeArrowheads="1"/>
        </xdr:cNvSpPr>
      </xdr:nvSpPr>
      <xdr:spPr bwMode="auto">
        <a:xfrm>
          <a:off x="4257675" y="85820250"/>
          <a:ext cx="76200" cy="200025"/>
        </a:xfrm>
        <a:prstGeom prst="rect">
          <a:avLst/>
        </a:prstGeom>
        <a:noFill/>
        <a:ln w="9525">
          <a:noFill/>
          <a:miter lim="800000"/>
          <a:headEnd/>
          <a:tailEnd/>
        </a:ln>
      </xdr:spPr>
    </xdr:sp>
    <xdr:clientData/>
  </xdr:oneCellAnchor>
  <xdr:oneCellAnchor>
    <xdr:from>
      <xdr:col>0</xdr:col>
      <xdr:colOff>0</xdr:colOff>
      <xdr:row>241</xdr:row>
      <xdr:rowOff>0</xdr:rowOff>
    </xdr:from>
    <xdr:ext cx="28575" cy="104775"/>
    <xdr:sp macro="" textlink="">
      <xdr:nvSpPr>
        <xdr:cNvPr id="283" name="Text Box 4">
          <a:extLst>
            <a:ext uri="{FF2B5EF4-FFF2-40B4-BE49-F238E27FC236}">
              <a16:creationId xmlns:a16="http://schemas.microsoft.com/office/drawing/2014/main" id="{11CC14F7-E586-4FCB-B043-AC6DAB4FBD1D}"/>
            </a:ext>
          </a:extLst>
        </xdr:cNvPr>
        <xdr:cNvSpPr txBox="1">
          <a:spLocks noChangeArrowheads="1"/>
        </xdr:cNvSpPr>
      </xdr:nvSpPr>
      <xdr:spPr bwMode="auto">
        <a:xfrm>
          <a:off x="0" y="85820250"/>
          <a:ext cx="28575" cy="104775"/>
        </a:xfrm>
        <a:prstGeom prst="rect">
          <a:avLst/>
        </a:prstGeom>
        <a:noFill/>
        <a:ln w="9525">
          <a:noFill/>
          <a:miter lim="800000"/>
          <a:headEnd/>
          <a:tailEnd/>
        </a:ln>
      </xdr:spPr>
    </xdr:sp>
    <xdr:clientData/>
  </xdr:oneCellAnchor>
  <xdr:oneCellAnchor>
    <xdr:from>
      <xdr:col>6</xdr:col>
      <xdr:colOff>590550</xdr:colOff>
      <xdr:row>240</xdr:row>
      <xdr:rowOff>0</xdr:rowOff>
    </xdr:from>
    <xdr:ext cx="76200" cy="196850"/>
    <xdr:sp macro="" textlink="">
      <xdr:nvSpPr>
        <xdr:cNvPr id="284" name="Text Box 3">
          <a:extLst>
            <a:ext uri="{FF2B5EF4-FFF2-40B4-BE49-F238E27FC236}">
              <a16:creationId xmlns:a16="http://schemas.microsoft.com/office/drawing/2014/main" id="{9FD07D38-9F93-47EC-ACE7-55E494F34654}"/>
            </a:ext>
          </a:extLst>
        </xdr:cNvPr>
        <xdr:cNvSpPr txBox="1">
          <a:spLocks noChangeArrowheads="1"/>
        </xdr:cNvSpPr>
      </xdr:nvSpPr>
      <xdr:spPr bwMode="auto">
        <a:xfrm>
          <a:off x="4257675" y="85620225"/>
          <a:ext cx="76200" cy="196850"/>
        </a:xfrm>
        <a:prstGeom prst="rect">
          <a:avLst/>
        </a:prstGeom>
        <a:noFill/>
        <a:ln w="9525">
          <a:noFill/>
          <a:miter lim="800000"/>
          <a:headEnd/>
          <a:tailEnd/>
        </a:ln>
      </xdr:spPr>
    </xdr:sp>
    <xdr:clientData/>
  </xdr:oneCellAnchor>
  <xdr:oneCellAnchor>
    <xdr:from>
      <xdr:col>0</xdr:col>
      <xdr:colOff>0</xdr:colOff>
      <xdr:row>240</xdr:row>
      <xdr:rowOff>0</xdr:rowOff>
    </xdr:from>
    <xdr:ext cx="28575" cy="104775"/>
    <xdr:sp macro="" textlink="">
      <xdr:nvSpPr>
        <xdr:cNvPr id="285" name="Text Box 4">
          <a:extLst>
            <a:ext uri="{FF2B5EF4-FFF2-40B4-BE49-F238E27FC236}">
              <a16:creationId xmlns:a16="http://schemas.microsoft.com/office/drawing/2014/main" id="{A3724B48-AEB6-490D-9A1D-4B17A15C73D3}"/>
            </a:ext>
          </a:extLst>
        </xdr:cNvPr>
        <xdr:cNvSpPr txBox="1">
          <a:spLocks noChangeArrowheads="1"/>
        </xdr:cNvSpPr>
      </xdr:nvSpPr>
      <xdr:spPr bwMode="auto">
        <a:xfrm>
          <a:off x="0" y="85620225"/>
          <a:ext cx="28575" cy="10477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86" name="Text Box 3">
          <a:extLst>
            <a:ext uri="{FF2B5EF4-FFF2-40B4-BE49-F238E27FC236}">
              <a16:creationId xmlns:a16="http://schemas.microsoft.com/office/drawing/2014/main" id="{130D7932-6541-4443-9893-264F4C564F9E}"/>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196850"/>
    <xdr:sp macro="" textlink="">
      <xdr:nvSpPr>
        <xdr:cNvPr id="287" name="Text Box 3">
          <a:extLst>
            <a:ext uri="{FF2B5EF4-FFF2-40B4-BE49-F238E27FC236}">
              <a16:creationId xmlns:a16="http://schemas.microsoft.com/office/drawing/2014/main" id="{731513D6-6BA2-4F2B-B7AA-B3473D3B9300}"/>
            </a:ext>
          </a:extLst>
        </xdr:cNvPr>
        <xdr:cNvSpPr txBox="1">
          <a:spLocks noChangeArrowheads="1"/>
        </xdr:cNvSpPr>
      </xdr:nvSpPr>
      <xdr:spPr bwMode="auto">
        <a:xfrm>
          <a:off x="4257675" y="95030925"/>
          <a:ext cx="76200" cy="196850"/>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88" name="Text Box 3">
          <a:extLst>
            <a:ext uri="{FF2B5EF4-FFF2-40B4-BE49-F238E27FC236}">
              <a16:creationId xmlns:a16="http://schemas.microsoft.com/office/drawing/2014/main" id="{8ED5D391-D56B-45EF-B167-CA0968BB1235}"/>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89" name="Text Box 3">
          <a:extLst>
            <a:ext uri="{FF2B5EF4-FFF2-40B4-BE49-F238E27FC236}">
              <a16:creationId xmlns:a16="http://schemas.microsoft.com/office/drawing/2014/main" id="{DC2B9EAD-DE21-4015-9C20-51B98C29344C}"/>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90" name="Text Box 3">
          <a:extLst>
            <a:ext uri="{FF2B5EF4-FFF2-40B4-BE49-F238E27FC236}">
              <a16:creationId xmlns:a16="http://schemas.microsoft.com/office/drawing/2014/main" id="{30AC31C0-93E1-4FC8-80C1-D4918047D32D}"/>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91" name="Text Box 3">
          <a:extLst>
            <a:ext uri="{FF2B5EF4-FFF2-40B4-BE49-F238E27FC236}">
              <a16:creationId xmlns:a16="http://schemas.microsoft.com/office/drawing/2014/main" id="{F8997BFF-4168-478D-8FC9-A876CB749F81}"/>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92" name="Text Box 3">
          <a:extLst>
            <a:ext uri="{FF2B5EF4-FFF2-40B4-BE49-F238E27FC236}">
              <a16:creationId xmlns:a16="http://schemas.microsoft.com/office/drawing/2014/main" id="{C942B0D5-7EA6-4B79-95CE-DBE3AB30D213}"/>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196850"/>
    <xdr:sp macro="" textlink="">
      <xdr:nvSpPr>
        <xdr:cNvPr id="293" name="Text Box 3">
          <a:extLst>
            <a:ext uri="{FF2B5EF4-FFF2-40B4-BE49-F238E27FC236}">
              <a16:creationId xmlns:a16="http://schemas.microsoft.com/office/drawing/2014/main" id="{CF3D5FEA-30FB-49BB-B8C9-A6D4C8EC38FB}"/>
            </a:ext>
          </a:extLst>
        </xdr:cNvPr>
        <xdr:cNvSpPr txBox="1">
          <a:spLocks noChangeArrowheads="1"/>
        </xdr:cNvSpPr>
      </xdr:nvSpPr>
      <xdr:spPr bwMode="auto">
        <a:xfrm>
          <a:off x="4257675" y="95030925"/>
          <a:ext cx="76200" cy="196850"/>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94" name="Text Box 3">
          <a:extLst>
            <a:ext uri="{FF2B5EF4-FFF2-40B4-BE49-F238E27FC236}">
              <a16:creationId xmlns:a16="http://schemas.microsoft.com/office/drawing/2014/main" id="{51212B61-4F2D-45A4-A6A7-B0DEC90DE293}"/>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95" name="Text Box 3">
          <a:extLst>
            <a:ext uri="{FF2B5EF4-FFF2-40B4-BE49-F238E27FC236}">
              <a16:creationId xmlns:a16="http://schemas.microsoft.com/office/drawing/2014/main" id="{6F5172BA-6EB8-4DE5-80AB-289CF08A5FF7}"/>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96" name="Text Box 3">
          <a:extLst>
            <a:ext uri="{FF2B5EF4-FFF2-40B4-BE49-F238E27FC236}">
              <a16:creationId xmlns:a16="http://schemas.microsoft.com/office/drawing/2014/main" id="{77687815-3C47-41EA-A8CB-FE693BE4F8EE}"/>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97" name="Text Box 3">
          <a:extLst>
            <a:ext uri="{FF2B5EF4-FFF2-40B4-BE49-F238E27FC236}">
              <a16:creationId xmlns:a16="http://schemas.microsoft.com/office/drawing/2014/main" id="{5B506E5B-BEE1-4BF0-BAD9-0A5F259ADD0D}"/>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298" name="Text Box 3">
          <a:extLst>
            <a:ext uri="{FF2B5EF4-FFF2-40B4-BE49-F238E27FC236}">
              <a16:creationId xmlns:a16="http://schemas.microsoft.com/office/drawing/2014/main" id="{C72551C6-35EB-439A-88CD-2390DC795094}"/>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196850"/>
    <xdr:sp macro="" textlink="">
      <xdr:nvSpPr>
        <xdr:cNvPr id="299" name="Text Box 3">
          <a:extLst>
            <a:ext uri="{FF2B5EF4-FFF2-40B4-BE49-F238E27FC236}">
              <a16:creationId xmlns:a16="http://schemas.microsoft.com/office/drawing/2014/main" id="{A4497F6C-15F1-4D78-BBC8-EA341BF5B204}"/>
            </a:ext>
          </a:extLst>
        </xdr:cNvPr>
        <xdr:cNvSpPr txBox="1">
          <a:spLocks noChangeArrowheads="1"/>
        </xdr:cNvSpPr>
      </xdr:nvSpPr>
      <xdr:spPr bwMode="auto">
        <a:xfrm>
          <a:off x="4257675" y="95030925"/>
          <a:ext cx="76200" cy="196850"/>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00" name="Text Box 3">
          <a:extLst>
            <a:ext uri="{FF2B5EF4-FFF2-40B4-BE49-F238E27FC236}">
              <a16:creationId xmlns:a16="http://schemas.microsoft.com/office/drawing/2014/main" id="{4123B57C-F6D7-4118-8C62-CB1E1ED3B0D2}"/>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01" name="Text Box 3">
          <a:extLst>
            <a:ext uri="{FF2B5EF4-FFF2-40B4-BE49-F238E27FC236}">
              <a16:creationId xmlns:a16="http://schemas.microsoft.com/office/drawing/2014/main" id="{F419C2A6-5546-4EBA-94FC-485476291F37}"/>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02" name="Text Box 3">
          <a:extLst>
            <a:ext uri="{FF2B5EF4-FFF2-40B4-BE49-F238E27FC236}">
              <a16:creationId xmlns:a16="http://schemas.microsoft.com/office/drawing/2014/main" id="{63FC11DF-8286-4416-ACDB-F02BC0A36D74}"/>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03" name="Text Box 3">
          <a:extLst>
            <a:ext uri="{FF2B5EF4-FFF2-40B4-BE49-F238E27FC236}">
              <a16:creationId xmlns:a16="http://schemas.microsoft.com/office/drawing/2014/main" id="{E83DBEF4-59AD-4B86-817B-EDF660175152}"/>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04" name="Text Box 3">
          <a:extLst>
            <a:ext uri="{FF2B5EF4-FFF2-40B4-BE49-F238E27FC236}">
              <a16:creationId xmlns:a16="http://schemas.microsoft.com/office/drawing/2014/main" id="{EDE75E00-594B-4D30-9C08-2BC5A485ABC6}"/>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196850"/>
    <xdr:sp macro="" textlink="">
      <xdr:nvSpPr>
        <xdr:cNvPr id="305" name="Text Box 3">
          <a:extLst>
            <a:ext uri="{FF2B5EF4-FFF2-40B4-BE49-F238E27FC236}">
              <a16:creationId xmlns:a16="http://schemas.microsoft.com/office/drawing/2014/main" id="{20582183-9472-4AD6-8BB9-8B3C47BD5B20}"/>
            </a:ext>
          </a:extLst>
        </xdr:cNvPr>
        <xdr:cNvSpPr txBox="1">
          <a:spLocks noChangeArrowheads="1"/>
        </xdr:cNvSpPr>
      </xdr:nvSpPr>
      <xdr:spPr bwMode="auto">
        <a:xfrm>
          <a:off x="4257675" y="95030925"/>
          <a:ext cx="76200" cy="196850"/>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06" name="Text Box 3">
          <a:extLst>
            <a:ext uri="{FF2B5EF4-FFF2-40B4-BE49-F238E27FC236}">
              <a16:creationId xmlns:a16="http://schemas.microsoft.com/office/drawing/2014/main" id="{AEBC1BBA-7B35-4125-8E1C-882F4C17D727}"/>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07" name="Text Box 3">
          <a:extLst>
            <a:ext uri="{FF2B5EF4-FFF2-40B4-BE49-F238E27FC236}">
              <a16:creationId xmlns:a16="http://schemas.microsoft.com/office/drawing/2014/main" id="{EACFEA23-92B4-46C0-8112-0E900AE16206}"/>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08" name="Text Box 3">
          <a:extLst>
            <a:ext uri="{FF2B5EF4-FFF2-40B4-BE49-F238E27FC236}">
              <a16:creationId xmlns:a16="http://schemas.microsoft.com/office/drawing/2014/main" id="{246AF801-680D-4100-B470-C2D2F61BF3B0}"/>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09" name="Text Box 3">
          <a:extLst>
            <a:ext uri="{FF2B5EF4-FFF2-40B4-BE49-F238E27FC236}">
              <a16:creationId xmlns:a16="http://schemas.microsoft.com/office/drawing/2014/main" id="{5F9766BD-A8A1-432D-9D7F-63F2E2CBA11B}"/>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10" name="Text Box 3">
          <a:extLst>
            <a:ext uri="{FF2B5EF4-FFF2-40B4-BE49-F238E27FC236}">
              <a16:creationId xmlns:a16="http://schemas.microsoft.com/office/drawing/2014/main" id="{7C6A97E7-7514-4219-AEAC-530991AAD588}"/>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196850"/>
    <xdr:sp macro="" textlink="">
      <xdr:nvSpPr>
        <xdr:cNvPr id="311" name="Text Box 3">
          <a:extLst>
            <a:ext uri="{FF2B5EF4-FFF2-40B4-BE49-F238E27FC236}">
              <a16:creationId xmlns:a16="http://schemas.microsoft.com/office/drawing/2014/main" id="{6E110807-A419-4ABF-BAF1-A7BC87BB0DFA}"/>
            </a:ext>
          </a:extLst>
        </xdr:cNvPr>
        <xdr:cNvSpPr txBox="1">
          <a:spLocks noChangeArrowheads="1"/>
        </xdr:cNvSpPr>
      </xdr:nvSpPr>
      <xdr:spPr bwMode="auto">
        <a:xfrm>
          <a:off x="4257675" y="95030925"/>
          <a:ext cx="76200" cy="196850"/>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12" name="Text Box 3">
          <a:extLst>
            <a:ext uri="{FF2B5EF4-FFF2-40B4-BE49-F238E27FC236}">
              <a16:creationId xmlns:a16="http://schemas.microsoft.com/office/drawing/2014/main" id="{074516C0-8918-4278-A11C-F3DC767C195E}"/>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13" name="Text Box 3">
          <a:extLst>
            <a:ext uri="{FF2B5EF4-FFF2-40B4-BE49-F238E27FC236}">
              <a16:creationId xmlns:a16="http://schemas.microsoft.com/office/drawing/2014/main" id="{0D36BCED-8B01-4FAA-97C7-D72295E4F14C}"/>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14" name="Text Box 3">
          <a:extLst>
            <a:ext uri="{FF2B5EF4-FFF2-40B4-BE49-F238E27FC236}">
              <a16:creationId xmlns:a16="http://schemas.microsoft.com/office/drawing/2014/main" id="{9032FF71-E905-4A36-B478-76721506B3D7}"/>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15" name="Text Box 3">
          <a:extLst>
            <a:ext uri="{FF2B5EF4-FFF2-40B4-BE49-F238E27FC236}">
              <a16:creationId xmlns:a16="http://schemas.microsoft.com/office/drawing/2014/main" id="{8271E757-5DDE-4B02-A6A2-19F5C7EA3C8A}"/>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16" name="Text Box 3">
          <a:extLst>
            <a:ext uri="{FF2B5EF4-FFF2-40B4-BE49-F238E27FC236}">
              <a16:creationId xmlns:a16="http://schemas.microsoft.com/office/drawing/2014/main" id="{1EF76E4C-3DD7-45A0-8897-088357ACA7B8}"/>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196850"/>
    <xdr:sp macro="" textlink="">
      <xdr:nvSpPr>
        <xdr:cNvPr id="317" name="Text Box 3">
          <a:extLst>
            <a:ext uri="{FF2B5EF4-FFF2-40B4-BE49-F238E27FC236}">
              <a16:creationId xmlns:a16="http://schemas.microsoft.com/office/drawing/2014/main" id="{22DB501E-CC2B-4786-8AF1-8C99EA80C421}"/>
            </a:ext>
          </a:extLst>
        </xdr:cNvPr>
        <xdr:cNvSpPr txBox="1">
          <a:spLocks noChangeArrowheads="1"/>
        </xdr:cNvSpPr>
      </xdr:nvSpPr>
      <xdr:spPr bwMode="auto">
        <a:xfrm>
          <a:off x="4257675" y="95030925"/>
          <a:ext cx="76200" cy="196850"/>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18" name="Text Box 3">
          <a:extLst>
            <a:ext uri="{FF2B5EF4-FFF2-40B4-BE49-F238E27FC236}">
              <a16:creationId xmlns:a16="http://schemas.microsoft.com/office/drawing/2014/main" id="{B53E4F01-ECDF-4165-A2D4-A4CD1A697B76}"/>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19" name="Text Box 3">
          <a:extLst>
            <a:ext uri="{FF2B5EF4-FFF2-40B4-BE49-F238E27FC236}">
              <a16:creationId xmlns:a16="http://schemas.microsoft.com/office/drawing/2014/main" id="{63EAB01B-E6F1-497A-ADB6-D9DE0FFCC0C9}"/>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20" name="Text Box 3">
          <a:extLst>
            <a:ext uri="{FF2B5EF4-FFF2-40B4-BE49-F238E27FC236}">
              <a16:creationId xmlns:a16="http://schemas.microsoft.com/office/drawing/2014/main" id="{F5D2B646-AF94-427B-88FE-EF060DF2CEEA}"/>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21" name="Text Box 3">
          <a:extLst>
            <a:ext uri="{FF2B5EF4-FFF2-40B4-BE49-F238E27FC236}">
              <a16:creationId xmlns:a16="http://schemas.microsoft.com/office/drawing/2014/main" id="{018FB3B1-3509-43FC-9FFA-33A0762DD38C}"/>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22" name="Text Box 3">
          <a:extLst>
            <a:ext uri="{FF2B5EF4-FFF2-40B4-BE49-F238E27FC236}">
              <a16:creationId xmlns:a16="http://schemas.microsoft.com/office/drawing/2014/main" id="{8BB9488C-EBDB-460B-A1A2-2078B357FE3A}"/>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297</xdr:row>
      <xdr:rowOff>0</xdr:rowOff>
    </xdr:from>
    <xdr:ext cx="76200" cy="196850"/>
    <xdr:sp macro="" textlink="">
      <xdr:nvSpPr>
        <xdr:cNvPr id="323" name="Text Box 3">
          <a:extLst>
            <a:ext uri="{FF2B5EF4-FFF2-40B4-BE49-F238E27FC236}">
              <a16:creationId xmlns:a16="http://schemas.microsoft.com/office/drawing/2014/main" id="{E70258EC-1E16-4E9B-BF78-A29895CC91E8}"/>
            </a:ext>
          </a:extLst>
        </xdr:cNvPr>
        <xdr:cNvSpPr txBox="1">
          <a:spLocks noChangeArrowheads="1"/>
        </xdr:cNvSpPr>
      </xdr:nvSpPr>
      <xdr:spPr bwMode="auto">
        <a:xfrm>
          <a:off x="4257675" y="95030925"/>
          <a:ext cx="76200" cy="196850"/>
        </a:xfrm>
        <a:prstGeom prst="rect">
          <a:avLst/>
        </a:prstGeom>
        <a:noFill/>
        <a:ln w="9525">
          <a:noFill/>
          <a:miter lim="800000"/>
          <a:headEnd/>
          <a:tailEnd/>
        </a:ln>
      </xdr:spPr>
    </xdr:sp>
    <xdr:clientData/>
  </xdr:oneCellAnchor>
  <xdr:oneCellAnchor>
    <xdr:from>
      <xdr:col>6</xdr:col>
      <xdr:colOff>590550</xdr:colOff>
      <xdr:row>297</xdr:row>
      <xdr:rowOff>0</xdr:rowOff>
    </xdr:from>
    <xdr:ext cx="76200" cy="200025"/>
    <xdr:sp macro="" textlink="">
      <xdr:nvSpPr>
        <xdr:cNvPr id="324" name="Text Box 3">
          <a:extLst>
            <a:ext uri="{FF2B5EF4-FFF2-40B4-BE49-F238E27FC236}">
              <a16:creationId xmlns:a16="http://schemas.microsoft.com/office/drawing/2014/main" id="{EB235689-081B-4DE0-AEF1-B89A90164691}"/>
            </a:ext>
          </a:extLst>
        </xdr:cNvPr>
        <xdr:cNvSpPr txBox="1">
          <a:spLocks noChangeArrowheads="1"/>
        </xdr:cNvSpPr>
      </xdr:nvSpPr>
      <xdr:spPr bwMode="auto">
        <a:xfrm>
          <a:off x="4257675" y="95030925"/>
          <a:ext cx="76200" cy="200025"/>
        </a:xfrm>
        <a:prstGeom prst="rect">
          <a:avLst/>
        </a:prstGeom>
        <a:noFill/>
        <a:ln w="9525">
          <a:noFill/>
          <a:miter lim="800000"/>
          <a:headEnd/>
          <a:tailEnd/>
        </a:ln>
      </xdr:spPr>
    </xdr:sp>
    <xdr:clientData/>
  </xdr:oneCellAnchor>
  <xdr:oneCellAnchor>
    <xdr:from>
      <xdr:col>6</xdr:col>
      <xdr:colOff>590550</xdr:colOff>
      <xdr:row>299</xdr:row>
      <xdr:rowOff>0</xdr:rowOff>
    </xdr:from>
    <xdr:ext cx="76200" cy="200025"/>
    <xdr:sp macro="" textlink="">
      <xdr:nvSpPr>
        <xdr:cNvPr id="325" name="Text Box 3">
          <a:extLst>
            <a:ext uri="{FF2B5EF4-FFF2-40B4-BE49-F238E27FC236}">
              <a16:creationId xmlns:a16="http://schemas.microsoft.com/office/drawing/2014/main" id="{20205434-4B4C-4D60-B8BB-BC24A8D586FB}"/>
            </a:ext>
          </a:extLst>
        </xdr:cNvPr>
        <xdr:cNvSpPr txBox="1">
          <a:spLocks noChangeArrowheads="1"/>
        </xdr:cNvSpPr>
      </xdr:nvSpPr>
      <xdr:spPr bwMode="auto">
        <a:xfrm>
          <a:off x="4257675" y="95392875"/>
          <a:ext cx="76200" cy="200025"/>
        </a:xfrm>
        <a:prstGeom prst="rect">
          <a:avLst/>
        </a:prstGeom>
        <a:noFill/>
        <a:ln w="9525">
          <a:noFill/>
          <a:miter lim="800000"/>
          <a:headEnd/>
          <a:tailEnd/>
        </a:ln>
      </xdr:spPr>
    </xdr:sp>
    <xdr:clientData/>
  </xdr:oneCellAnchor>
  <xdr:oneCellAnchor>
    <xdr:from>
      <xdr:col>0</xdr:col>
      <xdr:colOff>0</xdr:colOff>
      <xdr:row>299</xdr:row>
      <xdr:rowOff>0</xdr:rowOff>
    </xdr:from>
    <xdr:ext cx="28575" cy="104775"/>
    <xdr:sp macro="" textlink="">
      <xdr:nvSpPr>
        <xdr:cNvPr id="326" name="Text Box 4">
          <a:extLst>
            <a:ext uri="{FF2B5EF4-FFF2-40B4-BE49-F238E27FC236}">
              <a16:creationId xmlns:a16="http://schemas.microsoft.com/office/drawing/2014/main" id="{77F49BDD-3FF1-40B9-8C62-F26BE4FCE9E5}"/>
            </a:ext>
          </a:extLst>
        </xdr:cNvPr>
        <xdr:cNvSpPr txBox="1">
          <a:spLocks noChangeArrowheads="1"/>
        </xdr:cNvSpPr>
      </xdr:nvSpPr>
      <xdr:spPr bwMode="auto">
        <a:xfrm>
          <a:off x="0" y="95392875"/>
          <a:ext cx="28575" cy="104775"/>
        </a:xfrm>
        <a:prstGeom prst="rect">
          <a:avLst/>
        </a:prstGeom>
        <a:noFill/>
        <a:ln w="9525">
          <a:noFill/>
          <a:miter lim="800000"/>
          <a:headEnd/>
          <a:tailEnd/>
        </a:ln>
      </xdr:spPr>
    </xdr:sp>
    <xdr:clientData/>
  </xdr:oneCellAnchor>
  <xdr:oneCellAnchor>
    <xdr:from>
      <xdr:col>6</xdr:col>
      <xdr:colOff>590550</xdr:colOff>
      <xdr:row>298</xdr:row>
      <xdr:rowOff>0</xdr:rowOff>
    </xdr:from>
    <xdr:ext cx="76200" cy="196850"/>
    <xdr:sp macro="" textlink="">
      <xdr:nvSpPr>
        <xdr:cNvPr id="327" name="Text Box 3">
          <a:extLst>
            <a:ext uri="{FF2B5EF4-FFF2-40B4-BE49-F238E27FC236}">
              <a16:creationId xmlns:a16="http://schemas.microsoft.com/office/drawing/2014/main" id="{B0F21E85-59DA-4C76-8AF6-8684C4E2E336}"/>
            </a:ext>
          </a:extLst>
        </xdr:cNvPr>
        <xdr:cNvSpPr txBox="1">
          <a:spLocks noChangeArrowheads="1"/>
        </xdr:cNvSpPr>
      </xdr:nvSpPr>
      <xdr:spPr bwMode="auto">
        <a:xfrm>
          <a:off x="4257675" y="95192850"/>
          <a:ext cx="76200" cy="196850"/>
        </a:xfrm>
        <a:prstGeom prst="rect">
          <a:avLst/>
        </a:prstGeom>
        <a:noFill/>
        <a:ln w="9525">
          <a:noFill/>
          <a:miter lim="800000"/>
          <a:headEnd/>
          <a:tailEnd/>
        </a:ln>
      </xdr:spPr>
    </xdr:sp>
    <xdr:clientData/>
  </xdr:oneCellAnchor>
  <xdr:oneCellAnchor>
    <xdr:from>
      <xdr:col>0</xdr:col>
      <xdr:colOff>0</xdr:colOff>
      <xdr:row>298</xdr:row>
      <xdr:rowOff>0</xdr:rowOff>
    </xdr:from>
    <xdr:ext cx="28575" cy="104775"/>
    <xdr:sp macro="" textlink="">
      <xdr:nvSpPr>
        <xdr:cNvPr id="328" name="Text Box 4">
          <a:extLst>
            <a:ext uri="{FF2B5EF4-FFF2-40B4-BE49-F238E27FC236}">
              <a16:creationId xmlns:a16="http://schemas.microsoft.com/office/drawing/2014/main" id="{CC851560-099D-412F-B943-ADB06A8E2991}"/>
            </a:ext>
          </a:extLst>
        </xdr:cNvPr>
        <xdr:cNvSpPr txBox="1">
          <a:spLocks noChangeArrowheads="1"/>
        </xdr:cNvSpPr>
      </xdr:nvSpPr>
      <xdr:spPr bwMode="auto">
        <a:xfrm>
          <a:off x="0" y="95192850"/>
          <a:ext cx="28575" cy="10477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29" name="Text Box 3">
          <a:extLst>
            <a:ext uri="{FF2B5EF4-FFF2-40B4-BE49-F238E27FC236}">
              <a16:creationId xmlns:a16="http://schemas.microsoft.com/office/drawing/2014/main" id="{557EB6A9-9C92-4893-B474-BF3566A8150E}"/>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196850"/>
    <xdr:sp macro="" textlink="">
      <xdr:nvSpPr>
        <xdr:cNvPr id="330" name="Text Box 3">
          <a:extLst>
            <a:ext uri="{FF2B5EF4-FFF2-40B4-BE49-F238E27FC236}">
              <a16:creationId xmlns:a16="http://schemas.microsoft.com/office/drawing/2014/main" id="{04BE16B6-BD18-41EA-A18C-909AA1C15E8A}"/>
            </a:ext>
          </a:extLst>
        </xdr:cNvPr>
        <xdr:cNvSpPr txBox="1">
          <a:spLocks noChangeArrowheads="1"/>
        </xdr:cNvSpPr>
      </xdr:nvSpPr>
      <xdr:spPr bwMode="auto">
        <a:xfrm>
          <a:off x="4257675" y="104603550"/>
          <a:ext cx="76200" cy="196850"/>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31" name="Text Box 3">
          <a:extLst>
            <a:ext uri="{FF2B5EF4-FFF2-40B4-BE49-F238E27FC236}">
              <a16:creationId xmlns:a16="http://schemas.microsoft.com/office/drawing/2014/main" id="{156C938D-F4A4-494E-A918-7EC0E6616BC7}"/>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32" name="Text Box 3">
          <a:extLst>
            <a:ext uri="{FF2B5EF4-FFF2-40B4-BE49-F238E27FC236}">
              <a16:creationId xmlns:a16="http://schemas.microsoft.com/office/drawing/2014/main" id="{353ED7D4-6B63-4963-8BC2-8C41989989BB}"/>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33" name="Text Box 3">
          <a:extLst>
            <a:ext uri="{FF2B5EF4-FFF2-40B4-BE49-F238E27FC236}">
              <a16:creationId xmlns:a16="http://schemas.microsoft.com/office/drawing/2014/main" id="{CCDB135B-45E2-469A-9E71-A9A1A36801E1}"/>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34" name="Text Box 3">
          <a:extLst>
            <a:ext uri="{FF2B5EF4-FFF2-40B4-BE49-F238E27FC236}">
              <a16:creationId xmlns:a16="http://schemas.microsoft.com/office/drawing/2014/main" id="{D18D4EED-8A14-4AB1-9340-2CA0622C7556}"/>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35" name="Text Box 3">
          <a:extLst>
            <a:ext uri="{FF2B5EF4-FFF2-40B4-BE49-F238E27FC236}">
              <a16:creationId xmlns:a16="http://schemas.microsoft.com/office/drawing/2014/main" id="{B10685FB-D6D1-4264-A4F2-937AD224EA89}"/>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196850"/>
    <xdr:sp macro="" textlink="">
      <xdr:nvSpPr>
        <xdr:cNvPr id="336" name="Text Box 3">
          <a:extLst>
            <a:ext uri="{FF2B5EF4-FFF2-40B4-BE49-F238E27FC236}">
              <a16:creationId xmlns:a16="http://schemas.microsoft.com/office/drawing/2014/main" id="{FC00D57B-3632-4250-AB5E-43CA140762FE}"/>
            </a:ext>
          </a:extLst>
        </xdr:cNvPr>
        <xdr:cNvSpPr txBox="1">
          <a:spLocks noChangeArrowheads="1"/>
        </xdr:cNvSpPr>
      </xdr:nvSpPr>
      <xdr:spPr bwMode="auto">
        <a:xfrm>
          <a:off x="4257675" y="104603550"/>
          <a:ext cx="76200" cy="196850"/>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37" name="Text Box 3">
          <a:extLst>
            <a:ext uri="{FF2B5EF4-FFF2-40B4-BE49-F238E27FC236}">
              <a16:creationId xmlns:a16="http://schemas.microsoft.com/office/drawing/2014/main" id="{B6C88DE2-EE59-40CD-A216-6A67CA1DA46A}"/>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38" name="Text Box 3">
          <a:extLst>
            <a:ext uri="{FF2B5EF4-FFF2-40B4-BE49-F238E27FC236}">
              <a16:creationId xmlns:a16="http://schemas.microsoft.com/office/drawing/2014/main" id="{23A2AA59-B5AD-4C7A-B0DD-9C848213EB8B}"/>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39" name="Text Box 3">
          <a:extLst>
            <a:ext uri="{FF2B5EF4-FFF2-40B4-BE49-F238E27FC236}">
              <a16:creationId xmlns:a16="http://schemas.microsoft.com/office/drawing/2014/main" id="{C97F8A21-2E9D-44D3-9A70-9CE1D3CD87AF}"/>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40" name="Text Box 3">
          <a:extLst>
            <a:ext uri="{FF2B5EF4-FFF2-40B4-BE49-F238E27FC236}">
              <a16:creationId xmlns:a16="http://schemas.microsoft.com/office/drawing/2014/main" id="{D504A621-5974-4EF0-B3C3-F806AE0D4D13}"/>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41" name="Text Box 3">
          <a:extLst>
            <a:ext uri="{FF2B5EF4-FFF2-40B4-BE49-F238E27FC236}">
              <a16:creationId xmlns:a16="http://schemas.microsoft.com/office/drawing/2014/main" id="{137C7AD7-7CD1-4AD7-979B-BD6A32BD57B6}"/>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196850"/>
    <xdr:sp macro="" textlink="">
      <xdr:nvSpPr>
        <xdr:cNvPr id="342" name="Text Box 3">
          <a:extLst>
            <a:ext uri="{FF2B5EF4-FFF2-40B4-BE49-F238E27FC236}">
              <a16:creationId xmlns:a16="http://schemas.microsoft.com/office/drawing/2014/main" id="{3147FA28-DA1B-474D-AC1E-EA6A24C87886}"/>
            </a:ext>
          </a:extLst>
        </xdr:cNvPr>
        <xdr:cNvSpPr txBox="1">
          <a:spLocks noChangeArrowheads="1"/>
        </xdr:cNvSpPr>
      </xdr:nvSpPr>
      <xdr:spPr bwMode="auto">
        <a:xfrm>
          <a:off x="4257675" y="104603550"/>
          <a:ext cx="76200" cy="196850"/>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43" name="Text Box 3">
          <a:extLst>
            <a:ext uri="{FF2B5EF4-FFF2-40B4-BE49-F238E27FC236}">
              <a16:creationId xmlns:a16="http://schemas.microsoft.com/office/drawing/2014/main" id="{FE3D36F5-FD68-4EBC-84BC-72C1921914B8}"/>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44" name="Text Box 3">
          <a:extLst>
            <a:ext uri="{FF2B5EF4-FFF2-40B4-BE49-F238E27FC236}">
              <a16:creationId xmlns:a16="http://schemas.microsoft.com/office/drawing/2014/main" id="{31B5FBED-4960-4470-B765-1BAEAFD14C97}"/>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45" name="Text Box 3">
          <a:extLst>
            <a:ext uri="{FF2B5EF4-FFF2-40B4-BE49-F238E27FC236}">
              <a16:creationId xmlns:a16="http://schemas.microsoft.com/office/drawing/2014/main" id="{54C7E4DC-144A-4F8B-B887-490CFF4A50D9}"/>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46" name="Text Box 3">
          <a:extLst>
            <a:ext uri="{FF2B5EF4-FFF2-40B4-BE49-F238E27FC236}">
              <a16:creationId xmlns:a16="http://schemas.microsoft.com/office/drawing/2014/main" id="{22003BF7-0ABE-40DE-BC43-0AF088A221FE}"/>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47" name="Text Box 3">
          <a:extLst>
            <a:ext uri="{FF2B5EF4-FFF2-40B4-BE49-F238E27FC236}">
              <a16:creationId xmlns:a16="http://schemas.microsoft.com/office/drawing/2014/main" id="{420BC64A-4681-4AB4-8CE0-AD49A0030C74}"/>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196850"/>
    <xdr:sp macro="" textlink="">
      <xdr:nvSpPr>
        <xdr:cNvPr id="348" name="Text Box 3">
          <a:extLst>
            <a:ext uri="{FF2B5EF4-FFF2-40B4-BE49-F238E27FC236}">
              <a16:creationId xmlns:a16="http://schemas.microsoft.com/office/drawing/2014/main" id="{450D1E9A-DB8D-44A7-8932-9CD75CE6AFB4}"/>
            </a:ext>
          </a:extLst>
        </xdr:cNvPr>
        <xdr:cNvSpPr txBox="1">
          <a:spLocks noChangeArrowheads="1"/>
        </xdr:cNvSpPr>
      </xdr:nvSpPr>
      <xdr:spPr bwMode="auto">
        <a:xfrm>
          <a:off x="4257675" y="104603550"/>
          <a:ext cx="76200" cy="196850"/>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49" name="Text Box 3">
          <a:extLst>
            <a:ext uri="{FF2B5EF4-FFF2-40B4-BE49-F238E27FC236}">
              <a16:creationId xmlns:a16="http://schemas.microsoft.com/office/drawing/2014/main" id="{41233F59-357B-4519-A59A-B90319B50753}"/>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50" name="Text Box 3">
          <a:extLst>
            <a:ext uri="{FF2B5EF4-FFF2-40B4-BE49-F238E27FC236}">
              <a16:creationId xmlns:a16="http://schemas.microsoft.com/office/drawing/2014/main" id="{098231BC-2FCF-4547-BF42-56F047C07F1F}"/>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51" name="Text Box 3">
          <a:extLst>
            <a:ext uri="{FF2B5EF4-FFF2-40B4-BE49-F238E27FC236}">
              <a16:creationId xmlns:a16="http://schemas.microsoft.com/office/drawing/2014/main" id="{E09F6A33-5BB1-471C-AE21-585409BECCB1}"/>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52" name="Text Box 3">
          <a:extLst>
            <a:ext uri="{FF2B5EF4-FFF2-40B4-BE49-F238E27FC236}">
              <a16:creationId xmlns:a16="http://schemas.microsoft.com/office/drawing/2014/main" id="{4FAE8C7A-049B-4660-B40C-8A8805573D45}"/>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53" name="Text Box 3">
          <a:extLst>
            <a:ext uri="{FF2B5EF4-FFF2-40B4-BE49-F238E27FC236}">
              <a16:creationId xmlns:a16="http://schemas.microsoft.com/office/drawing/2014/main" id="{8320C781-AEED-450C-8643-6000BE962FD2}"/>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196850"/>
    <xdr:sp macro="" textlink="">
      <xdr:nvSpPr>
        <xdr:cNvPr id="354" name="Text Box 3">
          <a:extLst>
            <a:ext uri="{FF2B5EF4-FFF2-40B4-BE49-F238E27FC236}">
              <a16:creationId xmlns:a16="http://schemas.microsoft.com/office/drawing/2014/main" id="{6703F709-C94B-4772-A9F1-F465C4902AAD}"/>
            </a:ext>
          </a:extLst>
        </xdr:cNvPr>
        <xdr:cNvSpPr txBox="1">
          <a:spLocks noChangeArrowheads="1"/>
        </xdr:cNvSpPr>
      </xdr:nvSpPr>
      <xdr:spPr bwMode="auto">
        <a:xfrm>
          <a:off x="4257675" y="104603550"/>
          <a:ext cx="76200" cy="196850"/>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55" name="Text Box 3">
          <a:extLst>
            <a:ext uri="{FF2B5EF4-FFF2-40B4-BE49-F238E27FC236}">
              <a16:creationId xmlns:a16="http://schemas.microsoft.com/office/drawing/2014/main" id="{2FC72D65-F8C2-4D4A-9E0A-3D5882BD5569}"/>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56" name="Text Box 3">
          <a:extLst>
            <a:ext uri="{FF2B5EF4-FFF2-40B4-BE49-F238E27FC236}">
              <a16:creationId xmlns:a16="http://schemas.microsoft.com/office/drawing/2014/main" id="{EE3982BA-7F40-4788-AF47-CE268AA63CC0}"/>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57" name="Text Box 3">
          <a:extLst>
            <a:ext uri="{FF2B5EF4-FFF2-40B4-BE49-F238E27FC236}">
              <a16:creationId xmlns:a16="http://schemas.microsoft.com/office/drawing/2014/main" id="{A8DF1569-F695-4DD3-B2F5-DB940876322E}"/>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58" name="Text Box 3">
          <a:extLst>
            <a:ext uri="{FF2B5EF4-FFF2-40B4-BE49-F238E27FC236}">
              <a16:creationId xmlns:a16="http://schemas.microsoft.com/office/drawing/2014/main" id="{251B546E-8F9D-4556-9CCE-E5531A34E64E}"/>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59" name="Text Box 3">
          <a:extLst>
            <a:ext uri="{FF2B5EF4-FFF2-40B4-BE49-F238E27FC236}">
              <a16:creationId xmlns:a16="http://schemas.microsoft.com/office/drawing/2014/main" id="{798ACF80-B5A5-48BA-9AB4-619D12FED278}"/>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196850"/>
    <xdr:sp macro="" textlink="">
      <xdr:nvSpPr>
        <xdr:cNvPr id="360" name="Text Box 3">
          <a:extLst>
            <a:ext uri="{FF2B5EF4-FFF2-40B4-BE49-F238E27FC236}">
              <a16:creationId xmlns:a16="http://schemas.microsoft.com/office/drawing/2014/main" id="{531761A9-14CE-499A-BD6D-EECE5AD4FD2D}"/>
            </a:ext>
          </a:extLst>
        </xdr:cNvPr>
        <xdr:cNvSpPr txBox="1">
          <a:spLocks noChangeArrowheads="1"/>
        </xdr:cNvSpPr>
      </xdr:nvSpPr>
      <xdr:spPr bwMode="auto">
        <a:xfrm>
          <a:off x="4257675" y="104603550"/>
          <a:ext cx="76200" cy="196850"/>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61" name="Text Box 3">
          <a:extLst>
            <a:ext uri="{FF2B5EF4-FFF2-40B4-BE49-F238E27FC236}">
              <a16:creationId xmlns:a16="http://schemas.microsoft.com/office/drawing/2014/main" id="{69554286-8C84-442D-B92D-126F4F7837F2}"/>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62" name="Text Box 3">
          <a:extLst>
            <a:ext uri="{FF2B5EF4-FFF2-40B4-BE49-F238E27FC236}">
              <a16:creationId xmlns:a16="http://schemas.microsoft.com/office/drawing/2014/main" id="{5505C35C-2CDE-4CE9-B346-A3D867268387}"/>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63" name="Text Box 3">
          <a:extLst>
            <a:ext uri="{FF2B5EF4-FFF2-40B4-BE49-F238E27FC236}">
              <a16:creationId xmlns:a16="http://schemas.microsoft.com/office/drawing/2014/main" id="{D0E30C7D-7953-4339-8326-DB1D376A3F0A}"/>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64" name="Text Box 3">
          <a:extLst>
            <a:ext uri="{FF2B5EF4-FFF2-40B4-BE49-F238E27FC236}">
              <a16:creationId xmlns:a16="http://schemas.microsoft.com/office/drawing/2014/main" id="{72221C28-44C8-49E1-8FB5-93A5B37B6801}"/>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65" name="Text Box 3">
          <a:extLst>
            <a:ext uri="{FF2B5EF4-FFF2-40B4-BE49-F238E27FC236}">
              <a16:creationId xmlns:a16="http://schemas.microsoft.com/office/drawing/2014/main" id="{F3E3AEAC-4CF0-42B5-8F92-0D685EC460C9}"/>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355</xdr:row>
      <xdr:rowOff>0</xdr:rowOff>
    </xdr:from>
    <xdr:ext cx="76200" cy="196850"/>
    <xdr:sp macro="" textlink="">
      <xdr:nvSpPr>
        <xdr:cNvPr id="366" name="Text Box 3">
          <a:extLst>
            <a:ext uri="{FF2B5EF4-FFF2-40B4-BE49-F238E27FC236}">
              <a16:creationId xmlns:a16="http://schemas.microsoft.com/office/drawing/2014/main" id="{BE67B156-02F9-47D4-8217-F246F7EB9A40}"/>
            </a:ext>
          </a:extLst>
        </xdr:cNvPr>
        <xdr:cNvSpPr txBox="1">
          <a:spLocks noChangeArrowheads="1"/>
        </xdr:cNvSpPr>
      </xdr:nvSpPr>
      <xdr:spPr bwMode="auto">
        <a:xfrm>
          <a:off x="4257675" y="104603550"/>
          <a:ext cx="76200" cy="196850"/>
        </a:xfrm>
        <a:prstGeom prst="rect">
          <a:avLst/>
        </a:prstGeom>
        <a:noFill/>
        <a:ln w="9525">
          <a:noFill/>
          <a:miter lim="800000"/>
          <a:headEnd/>
          <a:tailEnd/>
        </a:ln>
      </xdr:spPr>
    </xdr:sp>
    <xdr:clientData/>
  </xdr:oneCellAnchor>
  <xdr:oneCellAnchor>
    <xdr:from>
      <xdr:col>6</xdr:col>
      <xdr:colOff>590550</xdr:colOff>
      <xdr:row>355</xdr:row>
      <xdr:rowOff>0</xdr:rowOff>
    </xdr:from>
    <xdr:ext cx="76200" cy="200025"/>
    <xdr:sp macro="" textlink="">
      <xdr:nvSpPr>
        <xdr:cNvPr id="367" name="Text Box 3">
          <a:extLst>
            <a:ext uri="{FF2B5EF4-FFF2-40B4-BE49-F238E27FC236}">
              <a16:creationId xmlns:a16="http://schemas.microsoft.com/office/drawing/2014/main" id="{533EC3EC-C0B4-4935-BC9D-0C558B396BEA}"/>
            </a:ext>
          </a:extLst>
        </xdr:cNvPr>
        <xdr:cNvSpPr txBox="1">
          <a:spLocks noChangeArrowheads="1"/>
        </xdr:cNvSpPr>
      </xdr:nvSpPr>
      <xdr:spPr bwMode="auto">
        <a:xfrm>
          <a:off x="4257675" y="104603550"/>
          <a:ext cx="76200" cy="200025"/>
        </a:xfrm>
        <a:prstGeom prst="rect">
          <a:avLst/>
        </a:prstGeom>
        <a:noFill/>
        <a:ln w="9525">
          <a:noFill/>
          <a:miter lim="800000"/>
          <a:headEnd/>
          <a:tailEnd/>
        </a:ln>
      </xdr:spPr>
    </xdr:sp>
    <xdr:clientData/>
  </xdr:oneCellAnchor>
  <xdr:oneCellAnchor>
    <xdr:from>
      <xdr:col>6</xdr:col>
      <xdr:colOff>590550</xdr:colOff>
      <xdr:row>357</xdr:row>
      <xdr:rowOff>0</xdr:rowOff>
    </xdr:from>
    <xdr:ext cx="76200" cy="200025"/>
    <xdr:sp macro="" textlink="">
      <xdr:nvSpPr>
        <xdr:cNvPr id="368" name="Text Box 3">
          <a:extLst>
            <a:ext uri="{FF2B5EF4-FFF2-40B4-BE49-F238E27FC236}">
              <a16:creationId xmlns:a16="http://schemas.microsoft.com/office/drawing/2014/main" id="{055619D3-79A4-44F9-B482-561BE0355E67}"/>
            </a:ext>
          </a:extLst>
        </xdr:cNvPr>
        <xdr:cNvSpPr txBox="1">
          <a:spLocks noChangeArrowheads="1"/>
        </xdr:cNvSpPr>
      </xdr:nvSpPr>
      <xdr:spPr bwMode="auto">
        <a:xfrm>
          <a:off x="4257675" y="104965500"/>
          <a:ext cx="76200" cy="200025"/>
        </a:xfrm>
        <a:prstGeom prst="rect">
          <a:avLst/>
        </a:prstGeom>
        <a:noFill/>
        <a:ln w="9525">
          <a:noFill/>
          <a:miter lim="800000"/>
          <a:headEnd/>
          <a:tailEnd/>
        </a:ln>
      </xdr:spPr>
    </xdr:sp>
    <xdr:clientData/>
  </xdr:oneCellAnchor>
  <xdr:oneCellAnchor>
    <xdr:from>
      <xdr:col>0</xdr:col>
      <xdr:colOff>0</xdr:colOff>
      <xdr:row>357</xdr:row>
      <xdr:rowOff>0</xdr:rowOff>
    </xdr:from>
    <xdr:ext cx="28575" cy="104775"/>
    <xdr:sp macro="" textlink="">
      <xdr:nvSpPr>
        <xdr:cNvPr id="369" name="Text Box 4">
          <a:extLst>
            <a:ext uri="{FF2B5EF4-FFF2-40B4-BE49-F238E27FC236}">
              <a16:creationId xmlns:a16="http://schemas.microsoft.com/office/drawing/2014/main" id="{B444E722-5392-46BE-B745-60666BE61F6D}"/>
            </a:ext>
          </a:extLst>
        </xdr:cNvPr>
        <xdr:cNvSpPr txBox="1">
          <a:spLocks noChangeArrowheads="1"/>
        </xdr:cNvSpPr>
      </xdr:nvSpPr>
      <xdr:spPr bwMode="auto">
        <a:xfrm>
          <a:off x="0" y="104965500"/>
          <a:ext cx="28575" cy="104775"/>
        </a:xfrm>
        <a:prstGeom prst="rect">
          <a:avLst/>
        </a:prstGeom>
        <a:noFill/>
        <a:ln w="9525">
          <a:noFill/>
          <a:miter lim="800000"/>
          <a:headEnd/>
          <a:tailEnd/>
        </a:ln>
      </xdr:spPr>
    </xdr:sp>
    <xdr:clientData/>
  </xdr:oneCellAnchor>
  <xdr:oneCellAnchor>
    <xdr:from>
      <xdr:col>6</xdr:col>
      <xdr:colOff>590550</xdr:colOff>
      <xdr:row>356</xdr:row>
      <xdr:rowOff>0</xdr:rowOff>
    </xdr:from>
    <xdr:ext cx="76200" cy="196850"/>
    <xdr:sp macro="" textlink="">
      <xdr:nvSpPr>
        <xdr:cNvPr id="370" name="Text Box 3">
          <a:extLst>
            <a:ext uri="{FF2B5EF4-FFF2-40B4-BE49-F238E27FC236}">
              <a16:creationId xmlns:a16="http://schemas.microsoft.com/office/drawing/2014/main" id="{65BAD18F-CE94-4D04-A924-735A711C26A0}"/>
            </a:ext>
          </a:extLst>
        </xdr:cNvPr>
        <xdr:cNvSpPr txBox="1">
          <a:spLocks noChangeArrowheads="1"/>
        </xdr:cNvSpPr>
      </xdr:nvSpPr>
      <xdr:spPr bwMode="auto">
        <a:xfrm>
          <a:off x="4257675" y="104765475"/>
          <a:ext cx="76200" cy="196850"/>
        </a:xfrm>
        <a:prstGeom prst="rect">
          <a:avLst/>
        </a:prstGeom>
        <a:noFill/>
        <a:ln w="9525">
          <a:noFill/>
          <a:miter lim="800000"/>
          <a:headEnd/>
          <a:tailEnd/>
        </a:ln>
      </xdr:spPr>
    </xdr:sp>
    <xdr:clientData/>
  </xdr:oneCellAnchor>
  <xdr:oneCellAnchor>
    <xdr:from>
      <xdr:col>0</xdr:col>
      <xdr:colOff>0</xdr:colOff>
      <xdr:row>356</xdr:row>
      <xdr:rowOff>0</xdr:rowOff>
    </xdr:from>
    <xdr:ext cx="28575" cy="104775"/>
    <xdr:sp macro="" textlink="">
      <xdr:nvSpPr>
        <xdr:cNvPr id="371" name="Text Box 4">
          <a:extLst>
            <a:ext uri="{FF2B5EF4-FFF2-40B4-BE49-F238E27FC236}">
              <a16:creationId xmlns:a16="http://schemas.microsoft.com/office/drawing/2014/main" id="{E4C0E395-2B6E-4C7E-A2B3-036A4B03792F}"/>
            </a:ext>
          </a:extLst>
        </xdr:cNvPr>
        <xdr:cNvSpPr txBox="1">
          <a:spLocks noChangeArrowheads="1"/>
        </xdr:cNvSpPr>
      </xdr:nvSpPr>
      <xdr:spPr bwMode="auto">
        <a:xfrm>
          <a:off x="0" y="104765475"/>
          <a:ext cx="28575" cy="10477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72" name="Text Box 3">
          <a:extLst>
            <a:ext uri="{FF2B5EF4-FFF2-40B4-BE49-F238E27FC236}">
              <a16:creationId xmlns:a16="http://schemas.microsoft.com/office/drawing/2014/main" id="{E519B57B-A6E1-4171-90A1-346C52F8AA1A}"/>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196850"/>
    <xdr:sp macro="" textlink="">
      <xdr:nvSpPr>
        <xdr:cNvPr id="373" name="Text Box 3">
          <a:extLst>
            <a:ext uri="{FF2B5EF4-FFF2-40B4-BE49-F238E27FC236}">
              <a16:creationId xmlns:a16="http://schemas.microsoft.com/office/drawing/2014/main" id="{EC82D6AD-8AF4-46C2-A0F5-94AD652F042A}"/>
            </a:ext>
          </a:extLst>
        </xdr:cNvPr>
        <xdr:cNvSpPr txBox="1">
          <a:spLocks noChangeArrowheads="1"/>
        </xdr:cNvSpPr>
      </xdr:nvSpPr>
      <xdr:spPr bwMode="auto">
        <a:xfrm>
          <a:off x="4257675" y="114176175"/>
          <a:ext cx="76200" cy="196850"/>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74" name="Text Box 3">
          <a:extLst>
            <a:ext uri="{FF2B5EF4-FFF2-40B4-BE49-F238E27FC236}">
              <a16:creationId xmlns:a16="http://schemas.microsoft.com/office/drawing/2014/main" id="{9163118A-870F-4C05-865D-3783F31AAAE7}"/>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75" name="Text Box 3">
          <a:extLst>
            <a:ext uri="{FF2B5EF4-FFF2-40B4-BE49-F238E27FC236}">
              <a16:creationId xmlns:a16="http://schemas.microsoft.com/office/drawing/2014/main" id="{B956693C-FDBB-4E45-B232-0C31C220AC53}"/>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76" name="Text Box 3">
          <a:extLst>
            <a:ext uri="{FF2B5EF4-FFF2-40B4-BE49-F238E27FC236}">
              <a16:creationId xmlns:a16="http://schemas.microsoft.com/office/drawing/2014/main" id="{B50EA77B-E8C4-4A32-8B23-B4C1E54779EF}"/>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77" name="Text Box 3">
          <a:extLst>
            <a:ext uri="{FF2B5EF4-FFF2-40B4-BE49-F238E27FC236}">
              <a16:creationId xmlns:a16="http://schemas.microsoft.com/office/drawing/2014/main" id="{4AD0D92A-2AD5-4AA6-9876-E07D966B544C}"/>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78" name="Text Box 3">
          <a:extLst>
            <a:ext uri="{FF2B5EF4-FFF2-40B4-BE49-F238E27FC236}">
              <a16:creationId xmlns:a16="http://schemas.microsoft.com/office/drawing/2014/main" id="{25813D75-7682-42C2-BDD7-D258FA24F921}"/>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196850"/>
    <xdr:sp macro="" textlink="">
      <xdr:nvSpPr>
        <xdr:cNvPr id="379" name="Text Box 3">
          <a:extLst>
            <a:ext uri="{FF2B5EF4-FFF2-40B4-BE49-F238E27FC236}">
              <a16:creationId xmlns:a16="http://schemas.microsoft.com/office/drawing/2014/main" id="{D4D4DE1D-6436-4454-88F7-C78985C9F532}"/>
            </a:ext>
          </a:extLst>
        </xdr:cNvPr>
        <xdr:cNvSpPr txBox="1">
          <a:spLocks noChangeArrowheads="1"/>
        </xdr:cNvSpPr>
      </xdr:nvSpPr>
      <xdr:spPr bwMode="auto">
        <a:xfrm>
          <a:off x="4257675" y="114176175"/>
          <a:ext cx="76200" cy="196850"/>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80" name="Text Box 3">
          <a:extLst>
            <a:ext uri="{FF2B5EF4-FFF2-40B4-BE49-F238E27FC236}">
              <a16:creationId xmlns:a16="http://schemas.microsoft.com/office/drawing/2014/main" id="{89740B19-244A-471D-B689-EFCFFBFA397D}"/>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81" name="Text Box 3">
          <a:extLst>
            <a:ext uri="{FF2B5EF4-FFF2-40B4-BE49-F238E27FC236}">
              <a16:creationId xmlns:a16="http://schemas.microsoft.com/office/drawing/2014/main" id="{A502B086-56A7-4EF7-950A-A351D2A86947}"/>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82" name="Text Box 3">
          <a:extLst>
            <a:ext uri="{FF2B5EF4-FFF2-40B4-BE49-F238E27FC236}">
              <a16:creationId xmlns:a16="http://schemas.microsoft.com/office/drawing/2014/main" id="{26223A71-76C6-46FF-BC01-B38C969A7158}"/>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83" name="Text Box 3">
          <a:extLst>
            <a:ext uri="{FF2B5EF4-FFF2-40B4-BE49-F238E27FC236}">
              <a16:creationId xmlns:a16="http://schemas.microsoft.com/office/drawing/2014/main" id="{579B3783-C5B9-4AB4-BC08-BC279A0F82A7}"/>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84" name="Text Box 3">
          <a:extLst>
            <a:ext uri="{FF2B5EF4-FFF2-40B4-BE49-F238E27FC236}">
              <a16:creationId xmlns:a16="http://schemas.microsoft.com/office/drawing/2014/main" id="{F806804F-5A9F-45B7-A467-2637E1BB8CBD}"/>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196850"/>
    <xdr:sp macro="" textlink="">
      <xdr:nvSpPr>
        <xdr:cNvPr id="385" name="Text Box 3">
          <a:extLst>
            <a:ext uri="{FF2B5EF4-FFF2-40B4-BE49-F238E27FC236}">
              <a16:creationId xmlns:a16="http://schemas.microsoft.com/office/drawing/2014/main" id="{DAB0F3F1-5B5F-467F-BED2-CB0B0D8517D4}"/>
            </a:ext>
          </a:extLst>
        </xdr:cNvPr>
        <xdr:cNvSpPr txBox="1">
          <a:spLocks noChangeArrowheads="1"/>
        </xdr:cNvSpPr>
      </xdr:nvSpPr>
      <xdr:spPr bwMode="auto">
        <a:xfrm>
          <a:off x="4257675" y="114176175"/>
          <a:ext cx="76200" cy="196850"/>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86" name="Text Box 3">
          <a:extLst>
            <a:ext uri="{FF2B5EF4-FFF2-40B4-BE49-F238E27FC236}">
              <a16:creationId xmlns:a16="http://schemas.microsoft.com/office/drawing/2014/main" id="{05E73CDB-AF84-419B-A156-EF4528A676CF}"/>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87" name="Text Box 3">
          <a:extLst>
            <a:ext uri="{FF2B5EF4-FFF2-40B4-BE49-F238E27FC236}">
              <a16:creationId xmlns:a16="http://schemas.microsoft.com/office/drawing/2014/main" id="{FF120AC6-64CC-413B-BA37-AEB088E4A431}"/>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88" name="Text Box 3">
          <a:extLst>
            <a:ext uri="{FF2B5EF4-FFF2-40B4-BE49-F238E27FC236}">
              <a16:creationId xmlns:a16="http://schemas.microsoft.com/office/drawing/2014/main" id="{002253F3-40DE-49CC-9688-AC5D9C8D45D0}"/>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89" name="Text Box 3">
          <a:extLst>
            <a:ext uri="{FF2B5EF4-FFF2-40B4-BE49-F238E27FC236}">
              <a16:creationId xmlns:a16="http://schemas.microsoft.com/office/drawing/2014/main" id="{CB8CC786-7FA0-4FCD-95CC-2C5C64FD2D44}"/>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90" name="Text Box 3">
          <a:extLst>
            <a:ext uri="{FF2B5EF4-FFF2-40B4-BE49-F238E27FC236}">
              <a16:creationId xmlns:a16="http://schemas.microsoft.com/office/drawing/2014/main" id="{F0AFF521-9D2A-41B7-9621-34026BF28DF5}"/>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196850"/>
    <xdr:sp macro="" textlink="">
      <xdr:nvSpPr>
        <xdr:cNvPr id="391" name="Text Box 3">
          <a:extLst>
            <a:ext uri="{FF2B5EF4-FFF2-40B4-BE49-F238E27FC236}">
              <a16:creationId xmlns:a16="http://schemas.microsoft.com/office/drawing/2014/main" id="{FB3AC105-6EAB-4C34-9602-F0DA80EE1C54}"/>
            </a:ext>
          </a:extLst>
        </xdr:cNvPr>
        <xdr:cNvSpPr txBox="1">
          <a:spLocks noChangeArrowheads="1"/>
        </xdr:cNvSpPr>
      </xdr:nvSpPr>
      <xdr:spPr bwMode="auto">
        <a:xfrm>
          <a:off x="4257675" y="114176175"/>
          <a:ext cx="76200" cy="196850"/>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92" name="Text Box 3">
          <a:extLst>
            <a:ext uri="{FF2B5EF4-FFF2-40B4-BE49-F238E27FC236}">
              <a16:creationId xmlns:a16="http://schemas.microsoft.com/office/drawing/2014/main" id="{C648020C-0700-4D94-8153-C8EFBFDC3D14}"/>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93" name="Text Box 3">
          <a:extLst>
            <a:ext uri="{FF2B5EF4-FFF2-40B4-BE49-F238E27FC236}">
              <a16:creationId xmlns:a16="http://schemas.microsoft.com/office/drawing/2014/main" id="{D32DD2E1-E31E-4A25-80C5-FD9A5D476160}"/>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94" name="Text Box 3">
          <a:extLst>
            <a:ext uri="{FF2B5EF4-FFF2-40B4-BE49-F238E27FC236}">
              <a16:creationId xmlns:a16="http://schemas.microsoft.com/office/drawing/2014/main" id="{8AE6FB5E-FE96-43BA-A012-C637A56D4652}"/>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95" name="Text Box 3">
          <a:extLst>
            <a:ext uri="{FF2B5EF4-FFF2-40B4-BE49-F238E27FC236}">
              <a16:creationId xmlns:a16="http://schemas.microsoft.com/office/drawing/2014/main" id="{C5D6146D-07E0-44F2-BDF5-872F453E13B5}"/>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96" name="Text Box 3">
          <a:extLst>
            <a:ext uri="{FF2B5EF4-FFF2-40B4-BE49-F238E27FC236}">
              <a16:creationId xmlns:a16="http://schemas.microsoft.com/office/drawing/2014/main" id="{5E417152-382D-4D64-A978-A4B4332F8190}"/>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196850"/>
    <xdr:sp macro="" textlink="">
      <xdr:nvSpPr>
        <xdr:cNvPr id="397" name="Text Box 3">
          <a:extLst>
            <a:ext uri="{FF2B5EF4-FFF2-40B4-BE49-F238E27FC236}">
              <a16:creationId xmlns:a16="http://schemas.microsoft.com/office/drawing/2014/main" id="{86C0381E-5A67-4E50-A19C-81B51955972C}"/>
            </a:ext>
          </a:extLst>
        </xdr:cNvPr>
        <xdr:cNvSpPr txBox="1">
          <a:spLocks noChangeArrowheads="1"/>
        </xdr:cNvSpPr>
      </xdr:nvSpPr>
      <xdr:spPr bwMode="auto">
        <a:xfrm>
          <a:off x="4257675" y="114176175"/>
          <a:ext cx="76200" cy="196850"/>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98" name="Text Box 3">
          <a:extLst>
            <a:ext uri="{FF2B5EF4-FFF2-40B4-BE49-F238E27FC236}">
              <a16:creationId xmlns:a16="http://schemas.microsoft.com/office/drawing/2014/main" id="{40867498-5AB2-44DC-A265-F32E498B7E2C}"/>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399" name="Text Box 3">
          <a:extLst>
            <a:ext uri="{FF2B5EF4-FFF2-40B4-BE49-F238E27FC236}">
              <a16:creationId xmlns:a16="http://schemas.microsoft.com/office/drawing/2014/main" id="{0806F19A-1C65-4B19-9D03-D75EBC4FC177}"/>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400" name="Text Box 3">
          <a:extLst>
            <a:ext uri="{FF2B5EF4-FFF2-40B4-BE49-F238E27FC236}">
              <a16:creationId xmlns:a16="http://schemas.microsoft.com/office/drawing/2014/main" id="{8E1B8E14-6AB0-4131-BC8C-F53F165906A1}"/>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401" name="Text Box 3">
          <a:extLst>
            <a:ext uri="{FF2B5EF4-FFF2-40B4-BE49-F238E27FC236}">
              <a16:creationId xmlns:a16="http://schemas.microsoft.com/office/drawing/2014/main" id="{1F98583F-D92E-4EB3-98FA-10090B5AE008}"/>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402" name="Text Box 3">
          <a:extLst>
            <a:ext uri="{FF2B5EF4-FFF2-40B4-BE49-F238E27FC236}">
              <a16:creationId xmlns:a16="http://schemas.microsoft.com/office/drawing/2014/main" id="{ABA129C4-A9E2-4013-AA58-3F8436707BE9}"/>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196850"/>
    <xdr:sp macro="" textlink="">
      <xdr:nvSpPr>
        <xdr:cNvPr id="403" name="Text Box 3">
          <a:extLst>
            <a:ext uri="{FF2B5EF4-FFF2-40B4-BE49-F238E27FC236}">
              <a16:creationId xmlns:a16="http://schemas.microsoft.com/office/drawing/2014/main" id="{5EFF48CD-B13A-4AFE-BE28-8F04C088D36E}"/>
            </a:ext>
          </a:extLst>
        </xdr:cNvPr>
        <xdr:cNvSpPr txBox="1">
          <a:spLocks noChangeArrowheads="1"/>
        </xdr:cNvSpPr>
      </xdr:nvSpPr>
      <xdr:spPr bwMode="auto">
        <a:xfrm>
          <a:off x="4257675" y="114176175"/>
          <a:ext cx="76200" cy="196850"/>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404" name="Text Box 3">
          <a:extLst>
            <a:ext uri="{FF2B5EF4-FFF2-40B4-BE49-F238E27FC236}">
              <a16:creationId xmlns:a16="http://schemas.microsoft.com/office/drawing/2014/main" id="{6375414C-35DF-410C-A400-AB5F1829F1AA}"/>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405" name="Text Box 3">
          <a:extLst>
            <a:ext uri="{FF2B5EF4-FFF2-40B4-BE49-F238E27FC236}">
              <a16:creationId xmlns:a16="http://schemas.microsoft.com/office/drawing/2014/main" id="{5103A438-E872-4DD3-8FD1-27401B90B45D}"/>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406" name="Text Box 3">
          <a:extLst>
            <a:ext uri="{FF2B5EF4-FFF2-40B4-BE49-F238E27FC236}">
              <a16:creationId xmlns:a16="http://schemas.microsoft.com/office/drawing/2014/main" id="{1B63C00A-C9DE-4A38-AAA0-DB1B7D214EA1}"/>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407" name="Text Box 3">
          <a:extLst>
            <a:ext uri="{FF2B5EF4-FFF2-40B4-BE49-F238E27FC236}">
              <a16:creationId xmlns:a16="http://schemas.microsoft.com/office/drawing/2014/main" id="{3999105D-82D6-4147-B705-6101318E43F1}"/>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408" name="Text Box 3">
          <a:extLst>
            <a:ext uri="{FF2B5EF4-FFF2-40B4-BE49-F238E27FC236}">
              <a16:creationId xmlns:a16="http://schemas.microsoft.com/office/drawing/2014/main" id="{A87FD995-FBE4-4A95-9897-B9E8865FF19D}"/>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413</xdr:row>
      <xdr:rowOff>0</xdr:rowOff>
    </xdr:from>
    <xdr:ext cx="76200" cy="196850"/>
    <xdr:sp macro="" textlink="">
      <xdr:nvSpPr>
        <xdr:cNvPr id="409" name="Text Box 3">
          <a:extLst>
            <a:ext uri="{FF2B5EF4-FFF2-40B4-BE49-F238E27FC236}">
              <a16:creationId xmlns:a16="http://schemas.microsoft.com/office/drawing/2014/main" id="{9B8FFD20-9C38-4D71-A976-84D55876A3EA}"/>
            </a:ext>
          </a:extLst>
        </xdr:cNvPr>
        <xdr:cNvSpPr txBox="1">
          <a:spLocks noChangeArrowheads="1"/>
        </xdr:cNvSpPr>
      </xdr:nvSpPr>
      <xdr:spPr bwMode="auto">
        <a:xfrm>
          <a:off x="4257675" y="114176175"/>
          <a:ext cx="76200" cy="196850"/>
        </a:xfrm>
        <a:prstGeom prst="rect">
          <a:avLst/>
        </a:prstGeom>
        <a:noFill/>
        <a:ln w="9525">
          <a:noFill/>
          <a:miter lim="800000"/>
          <a:headEnd/>
          <a:tailEnd/>
        </a:ln>
      </xdr:spPr>
    </xdr:sp>
    <xdr:clientData/>
  </xdr:oneCellAnchor>
  <xdr:oneCellAnchor>
    <xdr:from>
      <xdr:col>6</xdr:col>
      <xdr:colOff>590550</xdr:colOff>
      <xdr:row>413</xdr:row>
      <xdr:rowOff>0</xdr:rowOff>
    </xdr:from>
    <xdr:ext cx="76200" cy="200025"/>
    <xdr:sp macro="" textlink="">
      <xdr:nvSpPr>
        <xdr:cNvPr id="410" name="Text Box 3">
          <a:extLst>
            <a:ext uri="{FF2B5EF4-FFF2-40B4-BE49-F238E27FC236}">
              <a16:creationId xmlns:a16="http://schemas.microsoft.com/office/drawing/2014/main" id="{4594330F-6452-4A2B-A9FE-534416CDB678}"/>
            </a:ext>
          </a:extLst>
        </xdr:cNvPr>
        <xdr:cNvSpPr txBox="1">
          <a:spLocks noChangeArrowheads="1"/>
        </xdr:cNvSpPr>
      </xdr:nvSpPr>
      <xdr:spPr bwMode="auto">
        <a:xfrm>
          <a:off x="4257675" y="11417617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11" name="Text Box 3">
          <a:extLst>
            <a:ext uri="{FF2B5EF4-FFF2-40B4-BE49-F238E27FC236}">
              <a16:creationId xmlns:a16="http://schemas.microsoft.com/office/drawing/2014/main" id="{9AD2AFDB-49D9-4F0F-B776-3D5A51981447}"/>
            </a:ext>
          </a:extLst>
        </xdr:cNvPr>
        <xdr:cNvSpPr txBox="1">
          <a:spLocks noChangeArrowheads="1"/>
        </xdr:cNvSpPr>
      </xdr:nvSpPr>
      <xdr:spPr bwMode="auto">
        <a:xfrm>
          <a:off x="4257675" y="114538125"/>
          <a:ext cx="76200" cy="200025"/>
        </a:xfrm>
        <a:prstGeom prst="rect">
          <a:avLst/>
        </a:prstGeom>
        <a:noFill/>
        <a:ln w="9525">
          <a:noFill/>
          <a:miter lim="800000"/>
          <a:headEnd/>
          <a:tailEnd/>
        </a:ln>
      </xdr:spPr>
    </xdr:sp>
    <xdr:clientData/>
  </xdr:oneCellAnchor>
  <xdr:oneCellAnchor>
    <xdr:from>
      <xdr:col>0</xdr:col>
      <xdr:colOff>0</xdr:colOff>
      <xdr:row>414</xdr:row>
      <xdr:rowOff>0</xdr:rowOff>
    </xdr:from>
    <xdr:ext cx="28575" cy="104775"/>
    <xdr:sp macro="" textlink="">
      <xdr:nvSpPr>
        <xdr:cNvPr id="412" name="Text Box 4">
          <a:extLst>
            <a:ext uri="{FF2B5EF4-FFF2-40B4-BE49-F238E27FC236}">
              <a16:creationId xmlns:a16="http://schemas.microsoft.com/office/drawing/2014/main" id="{98F69FE7-F51D-42AF-B0B4-BFB6F72694AC}"/>
            </a:ext>
          </a:extLst>
        </xdr:cNvPr>
        <xdr:cNvSpPr txBox="1">
          <a:spLocks noChangeArrowheads="1"/>
        </xdr:cNvSpPr>
      </xdr:nvSpPr>
      <xdr:spPr bwMode="auto">
        <a:xfrm>
          <a:off x="0" y="114538125"/>
          <a:ext cx="28575" cy="10477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13" name="Text Box 3">
          <a:extLst>
            <a:ext uri="{FF2B5EF4-FFF2-40B4-BE49-F238E27FC236}">
              <a16:creationId xmlns:a16="http://schemas.microsoft.com/office/drawing/2014/main" id="{21670FBA-55F0-4B0C-B974-4392855BEA95}"/>
            </a:ext>
          </a:extLst>
        </xdr:cNvPr>
        <xdr:cNvSpPr txBox="1">
          <a:spLocks noChangeArrowheads="1"/>
        </xdr:cNvSpPr>
      </xdr:nvSpPr>
      <xdr:spPr bwMode="auto">
        <a:xfrm>
          <a:off x="4257675" y="114338100"/>
          <a:ext cx="76200" cy="196850"/>
        </a:xfrm>
        <a:prstGeom prst="rect">
          <a:avLst/>
        </a:prstGeom>
        <a:noFill/>
        <a:ln w="9525">
          <a:noFill/>
          <a:miter lim="800000"/>
          <a:headEnd/>
          <a:tailEnd/>
        </a:ln>
      </xdr:spPr>
    </xdr:sp>
    <xdr:clientData/>
  </xdr:oneCellAnchor>
  <xdr:oneCellAnchor>
    <xdr:from>
      <xdr:col>0</xdr:col>
      <xdr:colOff>0</xdr:colOff>
      <xdr:row>414</xdr:row>
      <xdr:rowOff>0</xdr:rowOff>
    </xdr:from>
    <xdr:ext cx="28575" cy="104775"/>
    <xdr:sp macro="" textlink="">
      <xdr:nvSpPr>
        <xdr:cNvPr id="414" name="Text Box 4">
          <a:extLst>
            <a:ext uri="{FF2B5EF4-FFF2-40B4-BE49-F238E27FC236}">
              <a16:creationId xmlns:a16="http://schemas.microsoft.com/office/drawing/2014/main" id="{EC18F258-627E-45C5-B60A-B9A363E33AE3}"/>
            </a:ext>
          </a:extLst>
        </xdr:cNvPr>
        <xdr:cNvSpPr txBox="1">
          <a:spLocks noChangeArrowheads="1"/>
        </xdr:cNvSpPr>
      </xdr:nvSpPr>
      <xdr:spPr bwMode="auto">
        <a:xfrm>
          <a:off x="0" y="114338100"/>
          <a:ext cx="28575" cy="10477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15" name="Text Box 3">
          <a:extLst>
            <a:ext uri="{FF2B5EF4-FFF2-40B4-BE49-F238E27FC236}">
              <a16:creationId xmlns:a16="http://schemas.microsoft.com/office/drawing/2014/main" id="{97C323DC-FBA3-440C-A73E-79C899FC0672}"/>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16" name="Text Box 3">
          <a:extLst>
            <a:ext uri="{FF2B5EF4-FFF2-40B4-BE49-F238E27FC236}">
              <a16:creationId xmlns:a16="http://schemas.microsoft.com/office/drawing/2014/main" id="{0DE66930-7886-474C-A035-BFE15F20361D}"/>
            </a:ext>
          </a:extLst>
        </xdr:cNvPr>
        <xdr:cNvSpPr txBox="1">
          <a:spLocks noChangeArrowheads="1"/>
        </xdr:cNvSpPr>
      </xdr:nvSpPr>
      <xdr:spPr bwMode="auto">
        <a:xfrm>
          <a:off x="4257675" y="12374880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17" name="Text Box 3">
          <a:extLst>
            <a:ext uri="{FF2B5EF4-FFF2-40B4-BE49-F238E27FC236}">
              <a16:creationId xmlns:a16="http://schemas.microsoft.com/office/drawing/2014/main" id="{1E8E5635-69BA-4B64-B773-740497A1A375}"/>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18" name="Text Box 3">
          <a:extLst>
            <a:ext uri="{FF2B5EF4-FFF2-40B4-BE49-F238E27FC236}">
              <a16:creationId xmlns:a16="http://schemas.microsoft.com/office/drawing/2014/main" id="{7457CB51-1161-49E7-B6F8-77FE35D44C92}"/>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19" name="Text Box 3">
          <a:extLst>
            <a:ext uri="{FF2B5EF4-FFF2-40B4-BE49-F238E27FC236}">
              <a16:creationId xmlns:a16="http://schemas.microsoft.com/office/drawing/2014/main" id="{8384138B-AA17-45AA-9EDC-4D9BF4F93059}"/>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20" name="Text Box 3">
          <a:extLst>
            <a:ext uri="{FF2B5EF4-FFF2-40B4-BE49-F238E27FC236}">
              <a16:creationId xmlns:a16="http://schemas.microsoft.com/office/drawing/2014/main" id="{C694D49C-13E0-4E03-80C8-551773899359}"/>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21" name="Text Box 3">
          <a:extLst>
            <a:ext uri="{FF2B5EF4-FFF2-40B4-BE49-F238E27FC236}">
              <a16:creationId xmlns:a16="http://schemas.microsoft.com/office/drawing/2014/main" id="{23F63FEC-25E1-4527-96C3-46125EFA735B}"/>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22" name="Text Box 3">
          <a:extLst>
            <a:ext uri="{FF2B5EF4-FFF2-40B4-BE49-F238E27FC236}">
              <a16:creationId xmlns:a16="http://schemas.microsoft.com/office/drawing/2014/main" id="{6F460C3C-536D-4297-B701-24B8C889636B}"/>
            </a:ext>
          </a:extLst>
        </xdr:cNvPr>
        <xdr:cNvSpPr txBox="1">
          <a:spLocks noChangeArrowheads="1"/>
        </xdr:cNvSpPr>
      </xdr:nvSpPr>
      <xdr:spPr bwMode="auto">
        <a:xfrm>
          <a:off x="4257675" y="12374880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23" name="Text Box 3">
          <a:extLst>
            <a:ext uri="{FF2B5EF4-FFF2-40B4-BE49-F238E27FC236}">
              <a16:creationId xmlns:a16="http://schemas.microsoft.com/office/drawing/2014/main" id="{56D7AA22-E531-423B-8303-EE4E1F08AFDC}"/>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24" name="Text Box 3">
          <a:extLst>
            <a:ext uri="{FF2B5EF4-FFF2-40B4-BE49-F238E27FC236}">
              <a16:creationId xmlns:a16="http://schemas.microsoft.com/office/drawing/2014/main" id="{C9B19AAA-1E34-4C6E-94F7-8517ABEAFA00}"/>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25" name="Text Box 3">
          <a:extLst>
            <a:ext uri="{FF2B5EF4-FFF2-40B4-BE49-F238E27FC236}">
              <a16:creationId xmlns:a16="http://schemas.microsoft.com/office/drawing/2014/main" id="{9BC3DA66-EFD4-4CD0-AF97-9B7E943D0C36}"/>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26" name="Text Box 3">
          <a:extLst>
            <a:ext uri="{FF2B5EF4-FFF2-40B4-BE49-F238E27FC236}">
              <a16:creationId xmlns:a16="http://schemas.microsoft.com/office/drawing/2014/main" id="{D09E7376-DCBA-48F0-86DA-3D82CFBEB3CF}"/>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27" name="Text Box 3">
          <a:extLst>
            <a:ext uri="{FF2B5EF4-FFF2-40B4-BE49-F238E27FC236}">
              <a16:creationId xmlns:a16="http://schemas.microsoft.com/office/drawing/2014/main" id="{C9802A3B-F8EF-417F-8DB6-9CC070C12D03}"/>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28" name="Text Box 3">
          <a:extLst>
            <a:ext uri="{FF2B5EF4-FFF2-40B4-BE49-F238E27FC236}">
              <a16:creationId xmlns:a16="http://schemas.microsoft.com/office/drawing/2014/main" id="{DD07D653-472B-4DEC-9960-F405BDE8523D}"/>
            </a:ext>
          </a:extLst>
        </xdr:cNvPr>
        <xdr:cNvSpPr txBox="1">
          <a:spLocks noChangeArrowheads="1"/>
        </xdr:cNvSpPr>
      </xdr:nvSpPr>
      <xdr:spPr bwMode="auto">
        <a:xfrm>
          <a:off x="4257675" y="12374880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29" name="Text Box 3">
          <a:extLst>
            <a:ext uri="{FF2B5EF4-FFF2-40B4-BE49-F238E27FC236}">
              <a16:creationId xmlns:a16="http://schemas.microsoft.com/office/drawing/2014/main" id="{6DBEE47B-171D-487E-BA4C-6FE746863EF6}"/>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30" name="Text Box 3">
          <a:extLst>
            <a:ext uri="{FF2B5EF4-FFF2-40B4-BE49-F238E27FC236}">
              <a16:creationId xmlns:a16="http://schemas.microsoft.com/office/drawing/2014/main" id="{82180783-2B20-4C35-BAD5-B27051913B6B}"/>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31" name="Text Box 3">
          <a:extLst>
            <a:ext uri="{FF2B5EF4-FFF2-40B4-BE49-F238E27FC236}">
              <a16:creationId xmlns:a16="http://schemas.microsoft.com/office/drawing/2014/main" id="{4FD6ADC4-1AC7-4E3C-8B16-50E0FE3D6D8F}"/>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32" name="Text Box 3">
          <a:extLst>
            <a:ext uri="{FF2B5EF4-FFF2-40B4-BE49-F238E27FC236}">
              <a16:creationId xmlns:a16="http://schemas.microsoft.com/office/drawing/2014/main" id="{79C1CA1C-9DA0-4845-9DFD-C019A46F1E09}"/>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33" name="Text Box 3">
          <a:extLst>
            <a:ext uri="{FF2B5EF4-FFF2-40B4-BE49-F238E27FC236}">
              <a16:creationId xmlns:a16="http://schemas.microsoft.com/office/drawing/2014/main" id="{3CB33B6F-55DF-4856-AD19-39DEB7EFF4CB}"/>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34" name="Text Box 3">
          <a:extLst>
            <a:ext uri="{FF2B5EF4-FFF2-40B4-BE49-F238E27FC236}">
              <a16:creationId xmlns:a16="http://schemas.microsoft.com/office/drawing/2014/main" id="{BB1CE731-BA8E-453E-9FD5-904F1F493426}"/>
            </a:ext>
          </a:extLst>
        </xdr:cNvPr>
        <xdr:cNvSpPr txBox="1">
          <a:spLocks noChangeArrowheads="1"/>
        </xdr:cNvSpPr>
      </xdr:nvSpPr>
      <xdr:spPr bwMode="auto">
        <a:xfrm>
          <a:off x="4257675" y="12374880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35" name="Text Box 3">
          <a:extLst>
            <a:ext uri="{FF2B5EF4-FFF2-40B4-BE49-F238E27FC236}">
              <a16:creationId xmlns:a16="http://schemas.microsoft.com/office/drawing/2014/main" id="{D2BDABF3-6635-472B-8519-FE1A3E8A337A}"/>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36" name="Text Box 3">
          <a:extLst>
            <a:ext uri="{FF2B5EF4-FFF2-40B4-BE49-F238E27FC236}">
              <a16:creationId xmlns:a16="http://schemas.microsoft.com/office/drawing/2014/main" id="{CC304D3E-0E71-427A-8768-F05CDECB6593}"/>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37" name="Text Box 3">
          <a:extLst>
            <a:ext uri="{FF2B5EF4-FFF2-40B4-BE49-F238E27FC236}">
              <a16:creationId xmlns:a16="http://schemas.microsoft.com/office/drawing/2014/main" id="{45C0FFD8-CBC7-4466-9287-5AE1E272F763}"/>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38" name="Text Box 3">
          <a:extLst>
            <a:ext uri="{FF2B5EF4-FFF2-40B4-BE49-F238E27FC236}">
              <a16:creationId xmlns:a16="http://schemas.microsoft.com/office/drawing/2014/main" id="{9B60C1BD-E4C3-46C1-85D8-2A9399CFF2CA}"/>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39" name="Text Box 3">
          <a:extLst>
            <a:ext uri="{FF2B5EF4-FFF2-40B4-BE49-F238E27FC236}">
              <a16:creationId xmlns:a16="http://schemas.microsoft.com/office/drawing/2014/main" id="{25D55ED4-EDC4-403D-96AA-012875E17CEA}"/>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40" name="Text Box 3">
          <a:extLst>
            <a:ext uri="{FF2B5EF4-FFF2-40B4-BE49-F238E27FC236}">
              <a16:creationId xmlns:a16="http://schemas.microsoft.com/office/drawing/2014/main" id="{46C97FFD-B20A-43DB-B0F0-29ED918A624A}"/>
            </a:ext>
          </a:extLst>
        </xdr:cNvPr>
        <xdr:cNvSpPr txBox="1">
          <a:spLocks noChangeArrowheads="1"/>
        </xdr:cNvSpPr>
      </xdr:nvSpPr>
      <xdr:spPr bwMode="auto">
        <a:xfrm>
          <a:off x="4257675" y="12374880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41" name="Text Box 3">
          <a:extLst>
            <a:ext uri="{FF2B5EF4-FFF2-40B4-BE49-F238E27FC236}">
              <a16:creationId xmlns:a16="http://schemas.microsoft.com/office/drawing/2014/main" id="{E9BAC59E-CA4F-4509-9D64-4588E5E0D69E}"/>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42" name="Text Box 3">
          <a:extLst>
            <a:ext uri="{FF2B5EF4-FFF2-40B4-BE49-F238E27FC236}">
              <a16:creationId xmlns:a16="http://schemas.microsoft.com/office/drawing/2014/main" id="{71B810E3-7AD7-4561-AC85-B24554094310}"/>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43" name="Text Box 3">
          <a:extLst>
            <a:ext uri="{FF2B5EF4-FFF2-40B4-BE49-F238E27FC236}">
              <a16:creationId xmlns:a16="http://schemas.microsoft.com/office/drawing/2014/main" id="{DF1905D9-7FE4-4348-B74C-A286BAE34565}"/>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44" name="Text Box 3">
          <a:extLst>
            <a:ext uri="{FF2B5EF4-FFF2-40B4-BE49-F238E27FC236}">
              <a16:creationId xmlns:a16="http://schemas.microsoft.com/office/drawing/2014/main" id="{0F575A83-DBCD-424A-98CB-85BF77D5A4D6}"/>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45" name="Text Box 3">
          <a:extLst>
            <a:ext uri="{FF2B5EF4-FFF2-40B4-BE49-F238E27FC236}">
              <a16:creationId xmlns:a16="http://schemas.microsoft.com/office/drawing/2014/main" id="{D1E5CE81-2143-462D-B130-7A916F70F5C7}"/>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46" name="Text Box 3">
          <a:extLst>
            <a:ext uri="{FF2B5EF4-FFF2-40B4-BE49-F238E27FC236}">
              <a16:creationId xmlns:a16="http://schemas.microsoft.com/office/drawing/2014/main" id="{D3D446A3-2299-4CA7-B6CF-75B2BCE6C4A7}"/>
            </a:ext>
          </a:extLst>
        </xdr:cNvPr>
        <xdr:cNvSpPr txBox="1">
          <a:spLocks noChangeArrowheads="1"/>
        </xdr:cNvSpPr>
      </xdr:nvSpPr>
      <xdr:spPr bwMode="auto">
        <a:xfrm>
          <a:off x="4257675" y="12374880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47" name="Text Box 3">
          <a:extLst>
            <a:ext uri="{FF2B5EF4-FFF2-40B4-BE49-F238E27FC236}">
              <a16:creationId xmlns:a16="http://schemas.microsoft.com/office/drawing/2014/main" id="{71B32784-178C-4438-B2A2-3137BDC17AD7}"/>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48" name="Text Box 3">
          <a:extLst>
            <a:ext uri="{FF2B5EF4-FFF2-40B4-BE49-F238E27FC236}">
              <a16:creationId xmlns:a16="http://schemas.microsoft.com/office/drawing/2014/main" id="{D5FA2C6B-1218-44A9-A803-38D7639AC8AA}"/>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49" name="Text Box 3">
          <a:extLst>
            <a:ext uri="{FF2B5EF4-FFF2-40B4-BE49-F238E27FC236}">
              <a16:creationId xmlns:a16="http://schemas.microsoft.com/office/drawing/2014/main" id="{B6173207-23BB-476E-A40E-6851EC549FBD}"/>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50" name="Text Box 3">
          <a:extLst>
            <a:ext uri="{FF2B5EF4-FFF2-40B4-BE49-F238E27FC236}">
              <a16:creationId xmlns:a16="http://schemas.microsoft.com/office/drawing/2014/main" id="{CAEF9CE1-5232-47AD-A99A-6DFBAB4F3323}"/>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51" name="Text Box 3">
          <a:extLst>
            <a:ext uri="{FF2B5EF4-FFF2-40B4-BE49-F238E27FC236}">
              <a16:creationId xmlns:a16="http://schemas.microsoft.com/office/drawing/2014/main" id="{D8C73D3B-DABA-45B9-82E7-ED2BAAEEA81E}"/>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52" name="Text Box 3">
          <a:extLst>
            <a:ext uri="{FF2B5EF4-FFF2-40B4-BE49-F238E27FC236}">
              <a16:creationId xmlns:a16="http://schemas.microsoft.com/office/drawing/2014/main" id="{8EC8D189-55E6-4F39-BA0D-C77EF3DB3182}"/>
            </a:ext>
          </a:extLst>
        </xdr:cNvPr>
        <xdr:cNvSpPr txBox="1">
          <a:spLocks noChangeArrowheads="1"/>
        </xdr:cNvSpPr>
      </xdr:nvSpPr>
      <xdr:spPr bwMode="auto">
        <a:xfrm>
          <a:off x="4257675" y="12374880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53" name="Text Box 3">
          <a:extLst>
            <a:ext uri="{FF2B5EF4-FFF2-40B4-BE49-F238E27FC236}">
              <a16:creationId xmlns:a16="http://schemas.microsoft.com/office/drawing/2014/main" id="{2B6392B9-2B9D-4D8D-BFF1-CE0DAA322EC5}"/>
            </a:ext>
          </a:extLst>
        </xdr:cNvPr>
        <xdr:cNvSpPr txBox="1">
          <a:spLocks noChangeArrowheads="1"/>
        </xdr:cNvSpPr>
      </xdr:nvSpPr>
      <xdr:spPr bwMode="auto">
        <a:xfrm>
          <a:off x="4257675" y="12374880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54" name="Text Box 3">
          <a:extLst>
            <a:ext uri="{FF2B5EF4-FFF2-40B4-BE49-F238E27FC236}">
              <a16:creationId xmlns:a16="http://schemas.microsoft.com/office/drawing/2014/main" id="{A1C676F6-2EF1-4A78-8E9C-27BEF16FFEF4}"/>
            </a:ext>
          </a:extLst>
        </xdr:cNvPr>
        <xdr:cNvSpPr txBox="1">
          <a:spLocks noChangeArrowheads="1"/>
        </xdr:cNvSpPr>
      </xdr:nvSpPr>
      <xdr:spPr bwMode="auto">
        <a:xfrm>
          <a:off x="4257675" y="124110750"/>
          <a:ext cx="76200" cy="200025"/>
        </a:xfrm>
        <a:prstGeom prst="rect">
          <a:avLst/>
        </a:prstGeom>
        <a:noFill/>
        <a:ln w="9525">
          <a:noFill/>
          <a:miter lim="800000"/>
          <a:headEnd/>
          <a:tailEnd/>
        </a:ln>
      </xdr:spPr>
    </xdr:sp>
    <xdr:clientData/>
  </xdr:oneCellAnchor>
  <xdr:oneCellAnchor>
    <xdr:from>
      <xdr:col>0</xdr:col>
      <xdr:colOff>0</xdr:colOff>
      <xdr:row>414</xdr:row>
      <xdr:rowOff>0</xdr:rowOff>
    </xdr:from>
    <xdr:ext cx="28575" cy="104775"/>
    <xdr:sp macro="" textlink="">
      <xdr:nvSpPr>
        <xdr:cNvPr id="455" name="Text Box 4">
          <a:extLst>
            <a:ext uri="{FF2B5EF4-FFF2-40B4-BE49-F238E27FC236}">
              <a16:creationId xmlns:a16="http://schemas.microsoft.com/office/drawing/2014/main" id="{BDA99923-1983-4FD6-B89C-02DDADA3A90A}"/>
            </a:ext>
          </a:extLst>
        </xdr:cNvPr>
        <xdr:cNvSpPr txBox="1">
          <a:spLocks noChangeArrowheads="1"/>
        </xdr:cNvSpPr>
      </xdr:nvSpPr>
      <xdr:spPr bwMode="auto">
        <a:xfrm>
          <a:off x="0" y="124110750"/>
          <a:ext cx="28575" cy="10477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56" name="Text Box 3">
          <a:extLst>
            <a:ext uri="{FF2B5EF4-FFF2-40B4-BE49-F238E27FC236}">
              <a16:creationId xmlns:a16="http://schemas.microsoft.com/office/drawing/2014/main" id="{334B07CC-FC47-4862-B37E-CC4292120314}"/>
            </a:ext>
          </a:extLst>
        </xdr:cNvPr>
        <xdr:cNvSpPr txBox="1">
          <a:spLocks noChangeArrowheads="1"/>
        </xdr:cNvSpPr>
      </xdr:nvSpPr>
      <xdr:spPr bwMode="auto">
        <a:xfrm>
          <a:off x="4257675" y="123910725"/>
          <a:ext cx="76200" cy="196850"/>
        </a:xfrm>
        <a:prstGeom prst="rect">
          <a:avLst/>
        </a:prstGeom>
        <a:noFill/>
        <a:ln w="9525">
          <a:noFill/>
          <a:miter lim="800000"/>
          <a:headEnd/>
          <a:tailEnd/>
        </a:ln>
      </xdr:spPr>
    </xdr:sp>
    <xdr:clientData/>
  </xdr:oneCellAnchor>
  <xdr:oneCellAnchor>
    <xdr:from>
      <xdr:col>0</xdr:col>
      <xdr:colOff>0</xdr:colOff>
      <xdr:row>414</xdr:row>
      <xdr:rowOff>0</xdr:rowOff>
    </xdr:from>
    <xdr:ext cx="28575" cy="104775"/>
    <xdr:sp macro="" textlink="">
      <xdr:nvSpPr>
        <xdr:cNvPr id="457" name="Text Box 4">
          <a:extLst>
            <a:ext uri="{FF2B5EF4-FFF2-40B4-BE49-F238E27FC236}">
              <a16:creationId xmlns:a16="http://schemas.microsoft.com/office/drawing/2014/main" id="{40B1A517-4BCB-4F9D-9DE2-CF79D28F6156}"/>
            </a:ext>
          </a:extLst>
        </xdr:cNvPr>
        <xdr:cNvSpPr txBox="1">
          <a:spLocks noChangeArrowheads="1"/>
        </xdr:cNvSpPr>
      </xdr:nvSpPr>
      <xdr:spPr bwMode="auto">
        <a:xfrm>
          <a:off x="0" y="123910725"/>
          <a:ext cx="28575" cy="10477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58" name="Text Box 3">
          <a:extLst>
            <a:ext uri="{FF2B5EF4-FFF2-40B4-BE49-F238E27FC236}">
              <a16:creationId xmlns:a16="http://schemas.microsoft.com/office/drawing/2014/main" id="{30596150-DFDA-4BD7-81C1-4B8007B526C4}"/>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59" name="Text Box 3">
          <a:extLst>
            <a:ext uri="{FF2B5EF4-FFF2-40B4-BE49-F238E27FC236}">
              <a16:creationId xmlns:a16="http://schemas.microsoft.com/office/drawing/2014/main" id="{723C4A83-AFD7-4C74-B40A-7969E0482156}"/>
            </a:ext>
          </a:extLst>
        </xdr:cNvPr>
        <xdr:cNvSpPr txBox="1">
          <a:spLocks noChangeArrowheads="1"/>
        </xdr:cNvSpPr>
      </xdr:nvSpPr>
      <xdr:spPr bwMode="auto">
        <a:xfrm>
          <a:off x="4257675" y="133321425"/>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60" name="Text Box 3">
          <a:extLst>
            <a:ext uri="{FF2B5EF4-FFF2-40B4-BE49-F238E27FC236}">
              <a16:creationId xmlns:a16="http://schemas.microsoft.com/office/drawing/2014/main" id="{951B12F6-DFC8-4AD7-8CF1-FF1E0DA21B67}"/>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61" name="Text Box 3">
          <a:extLst>
            <a:ext uri="{FF2B5EF4-FFF2-40B4-BE49-F238E27FC236}">
              <a16:creationId xmlns:a16="http://schemas.microsoft.com/office/drawing/2014/main" id="{441F49F8-9EF2-41D9-BD85-2DB6A5DDDB56}"/>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62" name="Text Box 3">
          <a:extLst>
            <a:ext uri="{FF2B5EF4-FFF2-40B4-BE49-F238E27FC236}">
              <a16:creationId xmlns:a16="http://schemas.microsoft.com/office/drawing/2014/main" id="{16980D7A-6E21-4E11-B51A-493DA3B6BF5F}"/>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63" name="Text Box 3">
          <a:extLst>
            <a:ext uri="{FF2B5EF4-FFF2-40B4-BE49-F238E27FC236}">
              <a16:creationId xmlns:a16="http://schemas.microsoft.com/office/drawing/2014/main" id="{B7AD61A1-68D8-4276-A43E-4AFBA62DFC5E}"/>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64" name="Text Box 3">
          <a:extLst>
            <a:ext uri="{FF2B5EF4-FFF2-40B4-BE49-F238E27FC236}">
              <a16:creationId xmlns:a16="http://schemas.microsoft.com/office/drawing/2014/main" id="{B7F0F59C-2F0A-4530-BAA0-3D5BAB08A47D}"/>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65" name="Text Box 3">
          <a:extLst>
            <a:ext uri="{FF2B5EF4-FFF2-40B4-BE49-F238E27FC236}">
              <a16:creationId xmlns:a16="http://schemas.microsoft.com/office/drawing/2014/main" id="{BA806529-A5E9-444F-A13B-89E3CDB79818}"/>
            </a:ext>
          </a:extLst>
        </xdr:cNvPr>
        <xdr:cNvSpPr txBox="1">
          <a:spLocks noChangeArrowheads="1"/>
        </xdr:cNvSpPr>
      </xdr:nvSpPr>
      <xdr:spPr bwMode="auto">
        <a:xfrm>
          <a:off x="4257675" y="133321425"/>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66" name="Text Box 3">
          <a:extLst>
            <a:ext uri="{FF2B5EF4-FFF2-40B4-BE49-F238E27FC236}">
              <a16:creationId xmlns:a16="http://schemas.microsoft.com/office/drawing/2014/main" id="{9EDB09F6-6FAE-49C0-ABF6-3162A2D236E0}"/>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67" name="Text Box 3">
          <a:extLst>
            <a:ext uri="{FF2B5EF4-FFF2-40B4-BE49-F238E27FC236}">
              <a16:creationId xmlns:a16="http://schemas.microsoft.com/office/drawing/2014/main" id="{9C9A0AB6-EEE7-47C1-926D-999D40596716}"/>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68" name="Text Box 3">
          <a:extLst>
            <a:ext uri="{FF2B5EF4-FFF2-40B4-BE49-F238E27FC236}">
              <a16:creationId xmlns:a16="http://schemas.microsoft.com/office/drawing/2014/main" id="{63CF2055-6784-4251-A197-DB3691D1CC90}"/>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69" name="Text Box 3">
          <a:extLst>
            <a:ext uri="{FF2B5EF4-FFF2-40B4-BE49-F238E27FC236}">
              <a16:creationId xmlns:a16="http://schemas.microsoft.com/office/drawing/2014/main" id="{69D94478-D9E4-4B6A-BF9E-8CF714A28A94}"/>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70" name="Text Box 3">
          <a:extLst>
            <a:ext uri="{FF2B5EF4-FFF2-40B4-BE49-F238E27FC236}">
              <a16:creationId xmlns:a16="http://schemas.microsoft.com/office/drawing/2014/main" id="{26759474-B371-4287-8E8A-54409AA82598}"/>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71" name="Text Box 3">
          <a:extLst>
            <a:ext uri="{FF2B5EF4-FFF2-40B4-BE49-F238E27FC236}">
              <a16:creationId xmlns:a16="http://schemas.microsoft.com/office/drawing/2014/main" id="{4EAA9BF3-274B-41B9-9155-ADFCE751D6B6}"/>
            </a:ext>
          </a:extLst>
        </xdr:cNvPr>
        <xdr:cNvSpPr txBox="1">
          <a:spLocks noChangeArrowheads="1"/>
        </xdr:cNvSpPr>
      </xdr:nvSpPr>
      <xdr:spPr bwMode="auto">
        <a:xfrm>
          <a:off x="4257675" y="133321425"/>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72" name="Text Box 3">
          <a:extLst>
            <a:ext uri="{FF2B5EF4-FFF2-40B4-BE49-F238E27FC236}">
              <a16:creationId xmlns:a16="http://schemas.microsoft.com/office/drawing/2014/main" id="{58A427B7-5744-4E43-B102-62F1FE4357F2}"/>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73" name="Text Box 3">
          <a:extLst>
            <a:ext uri="{FF2B5EF4-FFF2-40B4-BE49-F238E27FC236}">
              <a16:creationId xmlns:a16="http://schemas.microsoft.com/office/drawing/2014/main" id="{BF6030DB-768C-4012-A472-CC73DA2605D8}"/>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74" name="Text Box 3">
          <a:extLst>
            <a:ext uri="{FF2B5EF4-FFF2-40B4-BE49-F238E27FC236}">
              <a16:creationId xmlns:a16="http://schemas.microsoft.com/office/drawing/2014/main" id="{FE758469-912B-462E-B408-09B6A8E9E43F}"/>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75" name="Text Box 3">
          <a:extLst>
            <a:ext uri="{FF2B5EF4-FFF2-40B4-BE49-F238E27FC236}">
              <a16:creationId xmlns:a16="http://schemas.microsoft.com/office/drawing/2014/main" id="{84D026AD-22F5-4520-AB9B-B4E0A65ACE80}"/>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76" name="Text Box 3">
          <a:extLst>
            <a:ext uri="{FF2B5EF4-FFF2-40B4-BE49-F238E27FC236}">
              <a16:creationId xmlns:a16="http://schemas.microsoft.com/office/drawing/2014/main" id="{9CDDA68C-D7F8-4F66-8130-AB83ACF680CC}"/>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77" name="Text Box 3">
          <a:extLst>
            <a:ext uri="{FF2B5EF4-FFF2-40B4-BE49-F238E27FC236}">
              <a16:creationId xmlns:a16="http://schemas.microsoft.com/office/drawing/2014/main" id="{D11C4F7C-C9AC-42C3-8916-87C4AE734324}"/>
            </a:ext>
          </a:extLst>
        </xdr:cNvPr>
        <xdr:cNvSpPr txBox="1">
          <a:spLocks noChangeArrowheads="1"/>
        </xdr:cNvSpPr>
      </xdr:nvSpPr>
      <xdr:spPr bwMode="auto">
        <a:xfrm>
          <a:off x="4257675" y="133321425"/>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78" name="Text Box 3">
          <a:extLst>
            <a:ext uri="{FF2B5EF4-FFF2-40B4-BE49-F238E27FC236}">
              <a16:creationId xmlns:a16="http://schemas.microsoft.com/office/drawing/2014/main" id="{2D4E6DBE-3B3F-4BD6-9F6C-26F556168763}"/>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79" name="Text Box 3">
          <a:extLst>
            <a:ext uri="{FF2B5EF4-FFF2-40B4-BE49-F238E27FC236}">
              <a16:creationId xmlns:a16="http://schemas.microsoft.com/office/drawing/2014/main" id="{41D2CDF9-EAED-40B5-87DC-B1EFD1A732B4}"/>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80" name="Text Box 3">
          <a:extLst>
            <a:ext uri="{FF2B5EF4-FFF2-40B4-BE49-F238E27FC236}">
              <a16:creationId xmlns:a16="http://schemas.microsoft.com/office/drawing/2014/main" id="{B259CBFD-74EF-446C-AC53-5D7677F8AADA}"/>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81" name="Text Box 3">
          <a:extLst>
            <a:ext uri="{FF2B5EF4-FFF2-40B4-BE49-F238E27FC236}">
              <a16:creationId xmlns:a16="http://schemas.microsoft.com/office/drawing/2014/main" id="{47472EBC-A7B2-42DB-B36A-151878AD5480}"/>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82" name="Text Box 3">
          <a:extLst>
            <a:ext uri="{FF2B5EF4-FFF2-40B4-BE49-F238E27FC236}">
              <a16:creationId xmlns:a16="http://schemas.microsoft.com/office/drawing/2014/main" id="{1EBB8AA6-60A2-428A-AAC4-30906CBD4438}"/>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83" name="Text Box 3">
          <a:extLst>
            <a:ext uri="{FF2B5EF4-FFF2-40B4-BE49-F238E27FC236}">
              <a16:creationId xmlns:a16="http://schemas.microsoft.com/office/drawing/2014/main" id="{C10C6CC5-9670-4C3C-803C-199433DE32B2}"/>
            </a:ext>
          </a:extLst>
        </xdr:cNvPr>
        <xdr:cNvSpPr txBox="1">
          <a:spLocks noChangeArrowheads="1"/>
        </xdr:cNvSpPr>
      </xdr:nvSpPr>
      <xdr:spPr bwMode="auto">
        <a:xfrm>
          <a:off x="4257675" y="133321425"/>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84" name="Text Box 3">
          <a:extLst>
            <a:ext uri="{FF2B5EF4-FFF2-40B4-BE49-F238E27FC236}">
              <a16:creationId xmlns:a16="http://schemas.microsoft.com/office/drawing/2014/main" id="{D67D25D5-4485-4621-BC00-95E3A91BABCF}"/>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85" name="Text Box 3">
          <a:extLst>
            <a:ext uri="{FF2B5EF4-FFF2-40B4-BE49-F238E27FC236}">
              <a16:creationId xmlns:a16="http://schemas.microsoft.com/office/drawing/2014/main" id="{8996EE3A-EB4C-4486-968F-2F42106761D1}"/>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86" name="Text Box 3">
          <a:extLst>
            <a:ext uri="{FF2B5EF4-FFF2-40B4-BE49-F238E27FC236}">
              <a16:creationId xmlns:a16="http://schemas.microsoft.com/office/drawing/2014/main" id="{E63833DC-3023-4870-B8E7-EB3EEA91528C}"/>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87" name="Text Box 3">
          <a:extLst>
            <a:ext uri="{FF2B5EF4-FFF2-40B4-BE49-F238E27FC236}">
              <a16:creationId xmlns:a16="http://schemas.microsoft.com/office/drawing/2014/main" id="{912B5FE2-6AD5-4F73-97B1-CB62FD3FC4BA}"/>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88" name="Text Box 3">
          <a:extLst>
            <a:ext uri="{FF2B5EF4-FFF2-40B4-BE49-F238E27FC236}">
              <a16:creationId xmlns:a16="http://schemas.microsoft.com/office/drawing/2014/main" id="{402FC1B6-FED0-4587-8B01-F46CB8FABD13}"/>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89" name="Text Box 3">
          <a:extLst>
            <a:ext uri="{FF2B5EF4-FFF2-40B4-BE49-F238E27FC236}">
              <a16:creationId xmlns:a16="http://schemas.microsoft.com/office/drawing/2014/main" id="{0786673B-1FAB-4B6D-ACCF-89FA75E056F3}"/>
            </a:ext>
          </a:extLst>
        </xdr:cNvPr>
        <xdr:cNvSpPr txBox="1">
          <a:spLocks noChangeArrowheads="1"/>
        </xdr:cNvSpPr>
      </xdr:nvSpPr>
      <xdr:spPr bwMode="auto">
        <a:xfrm>
          <a:off x="4257675" y="133321425"/>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90" name="Text Box 3">
          <a:extLst>
            <a:ext uri="{FF2B5EF4-FFF2-40B4-BE49-F238E27FC236}">
              <a16:creationId xmlns:a16="http://schemas.microsoft.com/office/drawing/2014/main" id="{7222F7AB-E3A4-4C7F-A776-6144F8351E6D}"/>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91" name="Text Box 3">
          <a:extLst>
            <a:ext uri="{FF2B5EF4-FFF2-40B4-BE49-F238E27FC236}">
              <a16:creationId xmlns:a16="http://schemas.microsoft.com/office/drawing/2014/main" id="{785FC8F2-9915-4FCF-B7EB-23177168CAFC}"/>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92" name="Text Box 3">
          <a:extLst>
            <a:ext uri="{FF2B5EF4-FFF2-40B4-BE49-F238E27FC236}">
              <a16:creationId xmlns:a16="http://schemas.microsoft.com/office/drawing/2014/main" id="{57EE269A-F969-4720-AF33-6638A5164715}"/>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93" name="Text Box 3">
          <a:extLst>
            <a:ext uri="{FF2B5EF4-FFF2-40B4-BE49-F238E27FC236}">
              <a16:creationId xmlns:a16="http://schemas.microsoft.com/office/drawing/2014/main" id="{C27887FC-BFBF-4848-A12D-55FC5AFF12AE}"/>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94" name="Text Box 3">
          <a:extLst>
            <a:ext uri="{FF2B5EF4-FFF2-40B4-BE49-F238E27FC236}">
              <a16:creationId xmlns:a16="http://schemas.microsoft.com/office/drawing/2014/main" id="{D280F856-6B99-4D22-96D5-B537A62AA1BD}"/>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95" name="Text Box 3">
          <a:extLst>
            <a:ext uri="{FF2B5EF4-FFF2-40B4-BE49-F238E27FC236}">
              <a16:creationId xmlns:a16="http://schemas.microsoft.com/office/drawing/2014/main" id="{F71C23BB-0527-4369-9213-911EB1CFD9BC}"/>
            </a:ext>
          </a:extLst>
        </xdr:cNvPr>
        <xdr:cNvSpPr txBox="1">
          <a:spLocks noChangeArrowheads="1"/>
        </xdr:cNvSpPr>
      </xdr:nvSpPr>
      <xdr:spPr bwMode="auto">
        <a:xfrm>
          <a:off x="4257675" y="133321425"/>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96" name="Text Box 3">
          <a:extLst>
            <a:ext uri="{FF2B5EF4-FFF2-40B4-BE49-F238E27FC236}">
              <a16:creationId xmlns:a16="http://schemas.microsoft.com/office/drawing/2014/main" id="{805C9E99-F4DB-4CCA-BDEF-7842CAAD0DC4}"/>
            </a:ext>
          </a:extLst>
        </xdr:cNvPr>
        <xdr:cNvSpPr txBox="1">
          <a:spLocks noChangeArrowheads="1"/>
        </xdr:cNvSpPr>
      </xdr:nvSpPr>
      <xdr:spPr bwMode="auto">
        <a:xfrm>
          <a:off x="4257675" y="133321425"/>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497" name="Text Box 3">
          <a:extLst>
            <a:ext uri="{FF2B5EF4-FFF2-40B4-BE49-F238E27FC236}">
              <a16:creationId xmlns:a16="http://schemas.microsoft.com/office/drawing/2014/main" id="{8E353C4F-3586-433E-B791-437A487A74F6}"/>
            </a:ext>
          </a:extLst>
        </xdr:cNvPr>
        <xdr:cNvSpPr txBox="1">
          <a:spLocks noChangeArrowheads="1"/>
        </xdr:cNvSpPr>
      </xdr:nvSpPr>
      <xdr:spPr bwMode="auto">
        <a:xfrm>
          <a:off x="4257675" y="133683375"/>
          <a:ext cx="76200" cy="200025"/>
        </a:xfrm>
        <a:prstGeom prst="rect">
          <a:avLst/>
        </a:prstGeom>
        <a:noFill/>
        <a:ln w="9525">
          <a:noFill/>
          <a:miter lim="800000"/>
          <a:headEnd/>
          <a:tailEnd/>
        </a:ln>
      </xdr:spPr>
    </xdr:sp>
    <xdr:clientData/>
  </xdr:oneCellAnchor>
  <xdr:oneCellAnchor>
    <xdr:from>
      <xdr:col>0</xdr:col>
      <xdr:colOff>0</xdr:colOff>
      <xdr:row>414</xdr:row>
      <xdr:rowOff>0</xdr:rowOff>
    </xdr:from>
    <xdr:ext cx="28575" cy="104775"/>
    <xdr:sp macro="" textlink="">
      <xdr:nvSpPr>
        <xdr:cNvPr id="498" name="Text Box 4">
          <a:extLst>
            <a:ext uri="{FF2B5EF4-FFF2-40B4-BE49-F238E27FC236}">
              <a16:creationId xmlns:a16="http://schemas.microsoft.com/office/drawing/2014/main" id="{97FE042B-6C4A-4A9C-8678-C7F7D3F62C20}"/>
            </a:ext>
          </a:extLst>
        </xdr:cNvPr>
        <xdr:cNvSpPr txBox="1">
          <a:spLocks noChangeArrowheads="1"/>
        </xdr:cNvSpPr>
      </xdr:nvSpPr>
      <xdr:spPr bwMode="auto">
        <a:xfrm>
          <a:off x="0" y="133683375"/>
          <a:ext cx="28575" cy="10477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499" name="Text Box 3">
          <a:extLst>
            <a:ext uri="{FF2B5EF4-FFF2-40B4-BE49-F238E27FC236}">
              <a16:creationId xmlns:a16="http://schemas.microsoft.com/office/drawing/2014/main" id="{58974E5E-E1CD-4440-B65A-AC8467FE3EC0}"/>
            </a:ext>
          </a:extLst>
        </xdr:cNvPr>
        <xdr:cNvSpPr txBox="1">
          <a:spLocks noChangeArrowheads="1"/>
        </xdr:cNvSpPr>
      </xdr:nvSpPr>
      <xdr:spPr bwMode="auto">
        <a:xfrm>
          <a:off x="4257675" y="133483350"/>
          <a:ext cx="76200" cy="196850"/>
        </a:xfrm>
        <a:prstGeom prst="rect">
          <a:avLst/>
        </a:prstGeom>
        <a:noFill/>
        <a:ln w="9525">
          <a:noFill/>
          <a:miter lim="800000"/>
          <a:headEnd/>
          <a:tailEnd/>
        </a:ln>
      </xdr:spPr>
    </xdr:sp>
    <xdr:clientData/>
  </xdr:oneCellAnchor>
  <xdr:oneCellAnchor>
    <xdr:from>
      <xdr:col>0</xdr:col>
      <xdr:colOff>0</xdr:colOff>
      <xdr:row>414</xdr:row>
      <xdr:rowOff>0</xdr:rowOff>
    </xdr:from>
    <xdr:ext cx="28575" cy="104775"/>
    <xdr:sp macro="" textlink="">
      <xdr:nvSpPr>
        <xdr:cNvPr id="500" name="Text Box 4">
          <a:extLst>
            <a:ext uri="{FF2B5EF4-FFF2-40B4-BE49-F238E27FC236}">
              <a16:creationId xmlns:a16="http://schemas.microsoft.com/office/drawing/2014/main" id="{AEFBAF15-F795-497E-AF9F-DF0DC26E8231}"/>
            </a:ext>
          </a:extLst>
        </xdr:cNvPr>
        <xdr:cNvSpPr txBox="1">
          <a:spLocks noChangeArrowheads="1"/>
        </xdr:cNvSpPr>
      </xdr:nvSpPr>
      <xdr:spPr bwMode="auto">
        <a:xfrm>
          <a:off x="0" y="133483350"/>
          <a:ext cx="28575" cy="10477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01" name="Text Box 3">
          <a:extLst>
            <a:ext uri="{FF2B5EF4-FFF2-40B4-BE49-F238E27FC236}">
              <a16:creationId xmlns:a16="http://schemas.microsoft.com/office/drawing/2014/main" id="{8F21E5DE-6C0B-4A41-92A1-F734C3C13D5E}"/>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502" name="Text Box 3">
          <a:extLst>
            <a:ext uri="{FF2B5EF4-FFF2-40B4-BE49-F238E27FC236}">
              <a16:creationId xmlns:a16="http://schemas.microsoft.com/office/drawing/2014/main" id="{DB2F0EE2-2A0E-41D1-8586-D7F29F2E2F93}"/>
            </a:ext>
          </a:extLst>
        </xdr:cNvPr>
        <xdr:cNvSpPr txBox="1">
          <a:spLocks noChangeArrowheads="1"/>
        </xdr:cNvSpPr>
      </xdr:nvSpPr>
      <xdr:spPr bwMode="auto">
        <a:xfrm>
          <a:off x="4257675" y="14289405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03" name="Text Box 3">
          <a:extLst>
            <a:ext uri="{FF2B5EF4-FFF2-40B4-BE49-F238E27FC236}">
              <a16:creationId xmlns:a16="http://schemas.microsoft.com/office/drawing/2014/main" id="{8AB1C9A8-B274-421E-8C6F-63CB1F68996F}"/>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04" name="Text Box 3">
          <a:extLst>
            <a:ext uri="{FF2B5EF4-FFF2-40B4-BE49-F238E27FC236}">
              <a16:creationId xmlns:a16="http://schemas.microsoft.com/office/drawing/2014/main" id="{8B564633-312F-4D80-9B42-5A769308A36D}"/>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05" name="Text Box 3">
          <a:extLst>
            <a:ext uri="{FF2B5EF4-FFF2-40B4-BE49-F238E27FC236}">
              <a16:creationId xmlns:a16="http://schemas.microsoft.com/office/drawing/2014/main" id="{0864B117-47BF-4248-844A-4AC0D96B8B5E}"/>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06" name="Text Box 3">
          <a:extLst>
            <a:ext uri="{FF2B5EF4-FFF2-40B4-BE49-F238E27FC236}">
              <a16:creationId xmlns:a16="http://schemas.microsoft.com/office/drawing/2014/main" id="{B7CF7E17-6808-4991-8796-E6C8755C298F}"/>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07" name="Text Box 3">
          <a:extLst>
            <a:ext uri="{FF2B5EF4-FFF2-40B4-BE49-F238E27FC236}">
              <a16:creationId xmlns:a16="http://schemas.microsoft.com/office/drawing/2014/main" id="{FF6D167D-7BC0-4DD9-8B48-F4BC8F2542E9}"/>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508" name="Text Box 3">
          <a:extLst>
            <a:ext uri="{FF2B5EF4-FFF2-40B4-BE49-F238E27FC236}">
              <a16:creationId xmlns:a16="http://schemas.microsoft.com/office/drawing/2014/main" id="{6A92861E-8927-4528-B664-110E803D521C}"/>
            </a:ext>
          </a:extLst>
        </xdr:cNvPr>
        <xdr:cNvSpPr txBox="1">
          <a:spLocks noChangeArrowheads="1"/>
        </xdr:cNvSpPr>
      </xdr:nvSpPr>
      <xdr:spPr bwMode="auto">
        <a:xfrm>
          <a:off x="4257675" y="14289405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09" name="Text Box 3">
          <a:extLst>
            <a:ext uri="{FF2B5EF4-FFF2-40B4-BE49-F238E27FC236}">
              <a16:creationId xmlns:a16="http://schemas.microsoft.com/office/drawing/2014/main" id="{CA14A115-C4D1-4308-ACB5-FF7E93B6209B}"/>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10" name="Text Box 3">
          <a:extLst>
            <a:ext uri="{FF2B5EF4-FFF2-40B4-BE49-F238E27FC236}">
              <a16:creationId xmlns:a16="http://schemas.microsoft.com/office/drawing/2014/main" id="{88684410-A720-4FA8-8C58-3ABC7C927124}"/>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11" name="Text Box 3">
          <a:extLst>
            <a:ext uri="{FF2B5EF4-FFF2-40B4-BE49-F238E27FC236}">
              <a16:creationId xmlns:a16="http://schemas.microsoft.com/office/drawing/2014/main" id="{975A1B9D-9108-43CB-9149-473D82ADFF7F}"/>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12" name="Text Box 3">
          <a:extLst>
            <a:ext uri="{FF2B5EF4-FFF2-40B4-BE49-F238E27FC236}">
              <a16:creationId xmlns:a16="http://schemas.microsoft.com/office/drawing/2014/main" id="{8E6CD114-EB13-432F-9C1E-F1B6DC81139C}"/>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13" name="Text Box 3">
          <a:extLst>
            <a:ext uri="{FF2B5EF4-FFF2-40B4-BE49-F238E27FC236}">
              <a16:creationId xmlns:a16="http://schemas.microsoft.com/office/drawing/2014/main" id="{770FE1A9-3319-421F-90F8-1A579FAE1F1F}"/>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514" name="Text Box 3">
          <a:extLst>
            <a:ext uri="{FF2B5EF4-FFF2-40B4-BE49-F238E27FC236}">
              <a16:creationId xmlns:a16="http://schemas.microsoft.com/office/drawing/2014/main" id="{7AEBEC8D-379A-41C2-A98C-74208E6ABF4A}"/>
            </a:ext>
          </a:extLst>
        </xdr:cNvPr>
        <xdr:cNvSpPr txBox="1">
          <a:spLocks noChangeArrowheads="1"/>
        </xdr:cNvSpPr>
      </xdr:nvSpPr>
      <xdr:spPr bwMode="auto">
        <a:xfrm>
          <a:off x="4257675" y="14289405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15" name="Text Box 3">
          <a:extLst>
            <a:ext uri="{FF2B5EF4-FFF2-40B4-BE49-F238E27FC236}">
              <a16:creationId xmlns:a16="http://schemas.microsoft.com/office/drawing/2014/main" id="{CC518730-6F8E-45EA-9FF1-1762BC1D48E1}"/>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16" name="Text Box 3">
          <a:extLst>
            <a:ext uri="{FF2B5EF4-FFF2-40B4-BE49-F238E27FC236}">
              <a16:creationId xmlns:a16="http://schemas.microsoft.com/office/drawing/2014/main" id="{8BE48420-9A22-443D-A68B-6FA68118FEEC}"/>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17" name="Text Box 3">
          <a:extLst>
            <a:ext uri="{FF2B5EF4-FFF2-40B4-BE49-F238E27FC236}">
              <a16:creationId xmlns:a16="http://schemas.microsoft.com/office/drawing/2014/main" id="{C7185B04-5FFD-41B4-A598-FC332E8F6B2D}"/>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18" name="Text Box 3">
          <a:extLst>
            <a:ext uri="{FF2B5EF4-FFF2-40B4-BE49-F238E27FC236}">
              <a16:creationId xmlns:a16="http://schemas.microsoft.com/office/drawing/2014/main" id="{E327E3E0-9085-4CE4-BA0D-A27623C04000}"/>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19" name="Text Box 3">
          <a:extLst>
            <a:ext uri="{FF2B5EF4-FFF2-40B4-BE49-F238E27FC236}">
              <a16:creationId xmlns:a16="http://schemas.microsoft.com/office/drawing/2014/main" id="{980D235C-CF87-4E58-B1FE-56DBE66242CA}"/>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520" name="Text Box 3">
          <a:extLst>
            <a:ext uri="{FF2B5EF4-FFF2-40B4-BE49-F238E27FC236}">
              <a16:creationId xmlns:a16="http://schemas.microsoft.com/office/drawing/2014/main" id="{973A2AA9-F298-4AB8-9FA8-01F6A7A6135F}"/>
            </a:ext>
          </a:extLst>
        </xdr:cNvPr>
        <xdr:cNvSpPr txBox="1">
          <a:spLocks noChangeArrowheads="1"/>
        </xdr:cNvSpPr>
      </xdr:nvSpPr>
      <xdr:spPr bwMode="auto">
        <a:xfrm>
          <a:off x="4257675" y="14289405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21" name="Text Box 3">
          <a:extLst>
            <a:ext uri="{FF2B5EF4-FFF2-40B4-BE49-F238E27FC236}">
              <a16:creationId xmlns:a16="http://schemas.microsoft.com/office/drawing/2014/main" id="{09ED737F-1E5C-4B38-8F58-EF0A139EA469}"/>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22" name="Text Box 3">
          <a:extLst>
            <a:ext uri="{FF2B5EF4-FFF2-40B4-BE49-F238E27FC236}">
              <a16:creationId xmlns:a16="http://schemas.microsoft.com/office/drawing/2014/main" id="{CC5F2513-49B9-411B-8C64-DB866CD988D9}"/>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23" name="Text Box 3">
          <a:extLst>
            <a:ext uri="{FF2B5EF4-FFF2-40B4-BE49-F238E27FC236}">
              <a16:creationId xmlns:a16="http://schemas.microsoft.com/office/drawing/2014/main" id="{6C5E7BAE-6B87-45CC-8806-F32C8D532E8C}"/>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24" name="Text Box 3">
          <a:extLst>
            <a:ext uri="{FF2B5EF4-FFF2-40B4-BE49-F238E27FC236}">
              <a16:creationId xmlns:a16="http://schemas.microsoft.com/office/drawing/2014/main" id="{280160C2-6CD1-4356-BFF0-64A95DEF4793}"/>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25" name="Text Box 3">
          <a:extLst>
            <a:ext uri="{FF2B5EF4-FFF2-40B4-BE49-F238E27FC236}">
              <a16:creationId xmlns:a16="http://schemas.microsoft.com/office/drawing/2014/main" id="{81BE7148-D905-4E5C-854C-E4B7CC10C646}"/>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526" name="Text Box 3">
          <a:extLst>
            <a:ext uri="{FF2B5EF4-FFF2-40B4-BE49-F238E27FC236}">
              <a16:creationId xmlns:a16="http://schemas.microsoft.com/office/drawing/2014/main" id="{9855B215-BDEB-401E-9A3F-6D1CD8D91589}"/>
            </a:ext>
          </a:extLst>
        </xdr:cNvPr>
        <xdr:cNvSpPr txBox="1">
          <a:spLocks noChangeArrowheads="1"/>
        </xdr:cNvSpPr>
      </xdr:nvSpPr>
      <xdr:spPr bwMode="auto">
        <a:xfrm>
          <a:off x="4257675" y="14289405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27" name="Text Box 3">
          <a:extLst>
            <a:ext uri="{FF2B5EF4-FFF2-40B4-BE49-F238E27FC236}">
              <a16:creationId xmlns:a16="http://schemas.microsoft.com/office/drawing/2014/main" id="{EEF9987E-7C28-4CEB-92D2-E328139178C6}"/>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28" name="Text Box 3">
          <a:extLst>
            <a:ext uri="{FF2B5EF4-FFF2-40B4-BE49-F238E27FC236}">
              <a16:creationId xmlns:a16="http://schemas.microsoft.com/office/drawing/2014/main" id="{B940291D-7C04-4B69-BC4D-89D359965E95}"/>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29" name="Text Box 3">
          <a:extLst>
            <a:ext uri="{FF2B5EF4-FFF2-40B4-BE49-F238E27FC236}">
              <a16:creationId xmlns:a16="http://schemas.microsoft.com/office/drawing/2014/main" id="{760FC37C-6CB5-4C56-A65F-58100624EBE4}"/>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30" name="Text Box 3">
          <a:extLst>
            <a:ext uri="{FF2B5EF4-FFF2-40B4-BE49-F238E27FC236}">
              <a16:creationId xmlns:a16="http://schemas.microsoft.com/office/drawing/2014/main" id="{3A5CAA51-4719-4E5D-9B03-D1815C9F0522}"/>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31" name="Text Box 3">
          <a:extLst>
            <a:ext uri="{FF2B5EF4-FFF2-40B4-BE49-F238E27FC236}">
              <a16:creationId xmlns:a16="http://schemas.microsoft.com/office/drawing/2014/main" id="{312E8C72-609B-45FD-A7F2-A8772D256D6B}"/>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532" name="Text Box 3">
          <a:extLst>
            <a:ext uri="{FF2B5EF4-FFF2-40B4-BE49-F238E27FC236}">
              <a16:creationId xmlns:a16="http://schemas.microsoft.com/office/drawing/2014/main" id="{C7BA9A10-4107-432D-AA4C-CB5FF66F5081}"/>
            </a:ext>
          </a:extLst>
        </xdr:cNvPr>
        <xdr:cNvSpPr txBox="1">
          <a:spLocks noChangeArrowheads="1"/>
        </xdr:cNvSpPr>
      </xdr:nvSpPr>
      <xdr:spPr bwMode="auto">
        <a:xfrm>
          <a:off x="4257675" y="14289405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33" name="Text Box 3">
          <a:extLst>
            <a:ext uri="{FF2B5EF4-FFF2-40B4-BE49-F238E27FC236}">
              <a16:creationId xmlns:a16="http://schemas.microsoft.com/office/drawing/2014/main" id="{8913E2A2-A134-4EFB-B96F-3E6DAED20BBC}"/>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34" name="Text Box 3">
          <a:extLst>
            <a:ext uri="{FF2B5EF4-FFF2-40B4-BE49-F238E27FC236}">
              <a16:creationId xmlns:a16="http://schemas.microsoft.com/office/drawing/2014/main" id="{7A0E60A7-A186-4383-A5A3-F1BEC95B701F}"/>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35" name="Text Box 3">
          <a:extLst>
            <a:ext uri="{FF2B5EF4-FFF2-40B4-BE49-F238E27FC236}">
              <a16:creationId xmlns:a16="http://schemas.microsoft.com/office/drawing/2014/main" id="{8158D104-01E1-4425-913B-24487DDEED31}"/>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36" name="Text Box 3">
          <a:extLst>
            <a:ext uri="{FF2B5EF4-FFF2-40B4-BE49-F238E27FC236}">
              <a16:creationId xmlns:a16="http://schemas.microsoft.com/office/drawing/2014/main" id="{94AA8F22-CA4B-4D35-94DE-6BD8B70ED423}"/>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37" name="Text Box 3">
          <a:extLst>
            <a:ext uri="{FF2B5EF4-FFF2-40B4-BE49-F238E27FC236}">
              <a16:creationId xmlns:a16="http://schemas.microsoft.com/office/drawing/2014/main" id="{50897D8E-50AA-43DF-A6B4-C83B2311DEAB}"/>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414</xdr:row>
      <xdr:rowOff>0</xdr:rowOff>
    </xdr:from>
    <xdr:ext cx="76200" cy="196850"/>
    <xdr:sp macro="" textlink="">
      <xdr:nvSpPr>
        <xdr:cNvPr id="538" name="Text Box 3">
          <a:extLst>
            <a:ext uri="{FF2B5EF4-FFF2-40B4-BE49-F238E27FC236}">
              <a16:creationId xmlns:a16="http://schemas.microsoft.com/office/drawing/2014/main" id="{FB91DE26-3318-48D4-B07B-2A8B641C3B61}"/>
            </a:ext>
          </a:extLst>
        </xdr:cNvPr>
        <xdr:cNvSpPr txBox="1">
          <a:spLocks noChangeArrowheads="1"/>
        </xdr:cNvSpPr>
      </xdr:nvSpPr>
      <xdr:spPr bwMode="auto">
        <a:xfrm>
          <a:off x="4257675" y="142894050"/>
          <a:ext cx="76200" cy="196850"/>
        </a:xfrm>
        <a:prstGeom prst="rect">
          <a:avLst/>
        </a:prstGeom>
        <a:noFill/>
        <a:ln w="9525">
          <a:noFill/>
          <a:miter lim="800000"/>
          <a:headEnd/>
          <a:tailEnd/>
        </a:ln>
      </xdr:spPr>
    </xdr:sp>
    <xdr:clientData/>
  </xdr:oneCellAnchor>
  <xdr:oneCellAnchor>
    <xdr:from>
      <xdr:col>6</xdr:col>
      <xdr:colOff>590550</xdr:colOff>
      <xdr:row>414</xdr:row>
      <xdr:rowOff>0</xdr:rowOff>
    </xdr:from>
    <xdr:ext cx="76200" cy="200025"/>
    <xdr:sp macro="" textlink="">
      <xdr:nvSpPr>
        <xdr:cNvPr id="539" name="Text Box 3">
          <a:extLst>
            <a:ext uri="{FF2B5EF4-FFF2-40B4-BE49-F238E27FC236}">
              <a16:creationId xmlns:a16="http://schemas.microsoft.com/office/drawing/2014/main" id="{66F8B4AA-F3F7-4DB7-9C1C-EBAF71C99A07}"/>
            </a:ext>
          </a:extLst>
        </xdr:cNvPr>
        <xdr:cNvSpPr txBox="1">
          <a:spLocks noChangeArrowheads="1"/>
        </xdr:cNvSpPr>
      </xdr:nvSpPr>
      <xdr:spPr bwMode="auto">
        <a:xfrm>
          <a:off x="4257675" y="142894050"/>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540" name="Text Box 3">
          <a:extLst>
            <a:ext uri="{FF2B5EF4-FFF2-40B4-BE49-F238E27FC236}">
              <a16:creationId xmlns:a16="http://schemas.microsoft.com/office/drawing/2014/main" id="{223CE261-EC69-46D3-9CC7-96B987FCE77B}"/>
            </a:ext>
          </a:extLst>
        </xdr:cNvPr>
        <xdr:cNvSpPr txBox="1">
          <a:spLocks noChangeArrowheads="1"/>
        </xdr:cNvSpPr>
      </xdr:nvSpPr>
      <xdr:spPr bwMode="auto">
        <a:xfrm>
          <a:off x="4257675" y="143256000"/>
          <a:ext cx="76200" cy="200025"/>
        </a:xfrm>
        <a:prstGeom prst="rect">
          <a:avLst/>
        </a:prstGeom>
        <a:noFill/>
        <a:ln w="9525">
          <a:noFill/>
          <a:miter lim="800000"/>
          <a:headEnd/>
          <a:tailEnd/>
        </a:ln>
      </xdr:spPr>
    </xdr:sp>
    <xdr:clientData/>
  </xdr:oneCellAnchor>
  <xdr:oneCellAnchor>
    <xdr:from>
      <xdr:col>0</xdr:col>
      <xdr:colOff>0</xdr:colOff>
      <xdr:row>416</xdr:row>
      <xdr:rowOff>0</xdr:rowOff>
    </xdr:from>
    <xdr:ext cx="28575" cy="104775"/>
    <xdr:sp macro="" textlink="">
      <xdr:nvSpPr>
        <xdr:cNvPr id="541" name="Text Box 4">
          <a:extLst>
            <a:ext uri="{FF2B5EF4-FFF2-40B4-BE49-F238E27FC236}">
              <a16:creationId xmlns:a16="http://schemas.microsoft.com/office/drawing/2014/main" id="{D9E0F563-729C-47FC-8E28-F52169C54BF6}"/>
            </a:ext>
          </a:extLst>
        </xdr:cNvPr>
        <xdr:cNvSpPr txBox="1">
          <a:spLocks noChangeArrowheads="1"/>
        </xdr:cNvSpPr>
      </xdr:nvSpPr>
      <xdr:spPr bwMode="auto">
        <a:xfrm>
          <a:off x="0" y="143256000"/>
          <a:ext cx="28575" cy="104775"/>
        </a:xfrm>
        <a:prstGeom prst="rect">
          <a:avLst/>
        </a:prstGeom>
        <a:noFill/>
        <a:ln w="9525">
          <a:noFill/>
          <a:miter lim="800000"/>
          <a:headEnd/>
          <a:tailEnd/>
        </a:ln>
      </xdr:spPr>
    </xdr:sp>
    <xdr:clientData/>
  </xdr:oneCellAnchor>
  <xdr:oneCellAnchor>
    <xdr:from>
      <xdr:col>6</xdr:col>
      <xdr:colOff>590550</xdr:colOff>
      <xdr:row>415</xdr:row>
      <xdr:rowOff>0</xdr:rowOff>
    </xdr:from>
    <xdr:ext cx="76200" cy="196850"/>
    <xdr:sp macro="" textlink="">
      <xdr:nvSpPr>
        <xdr:cNvPr id="542" name="Text Box 3">
          <a:extLst>
            <a:ext uri="{FF2B5EF4-FFF2-40B4-BE49-F238E27FC236}">
              <a16:creationId xmlns:a16="http://schemas.microsoft.com/office/drawing/2014/main" id="{AD4C2EF3-1AAB-474B-AC9D-CA2DB25B9406}"/>
            </a:ext>
          </a:extLst>
        </xdr:cNvPr>
        <xdr:cNvSpPr txBox="1">
          <a:spLocks noChangeArrowheads="1"/>
        </xdr:cNvSpPr>
      </xdr:nvSpPr>
      <xdr:spPr bwMode="auto">
        <a:xfrm>
          <a:off x="4257675" y="143055975"/>
          <a:ext cx="76200" cy="196850"/>
        </a:xfrm>
        <a:prstGeom prst="rect">
          <a:avLst/>
        </a:prstGeom>
        <a:noFill/>
        <a:ln w="9525">
          <a:noFill/>
          <a:miter lim="800000"/>
          <a:headEnd/>
          <a:tailEnd/>
        </a:ln>
      </xdr:spPr>
    </xdr:sp>
    <xdr:clientData/>
  </xdr:oneCellAnchor>
  <xdr:oneCellAnchor>
    <xdr:from>
      <xdr:col>0</xdr:col>
      <xdr:colOff>0</xdr:colOff>
      <xdr:row>415</xdr:row>
      <xdr:rowOff>0</xdr:rowOff>
    </xdr:from>
    <xdr:ext cx="28575" cy="104775"/>
    <xdr:sp macro="" textlink="">
      <xdr:nvSpPr>
        <xdr:cNvPr id="543" name="Text Box 4">
          <a:extLst>
            <a:ext uri="{FF2B5EF4-FFF2-40B4-BE49-F238E27FC236}">
              <a16:creationId xmlns:a16="http://schemas.microsoft.com/office/drawing/2014/main" id="{25E128B0-2805-40E6-8CCA-021ABB0C0234}"/>
            </a:ext>
          </a:extLst>
        </xdr:cNvPr>
        <xdr:cNvSpPr txBox="1">
          <a:spLocks noChangeArrowheads="1"/>
        </xdr:cNvSpPr>
      </xdr:nvSpPr>
      <xdr:spPr bwMode="auto">
        <a:xfrm>
          <a:off x="0" y="143055975"/>
          <a:ext cx="28575" cy="10477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44" name="Text Box 3">
          <a:extLst>
            <a:ext uri="{FF2B5EF4-FFF2-40B4-BE49-F238E27FC236}">
              <a16:creationId xmlns:a16="http://schemas.microsoft.com/office/drawing/2014/main" id="{BFACFEC2-29AD-419A-A724-6F11E2BFE307}"/>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196850"/>
    <xdr:sp macro="" textlink="">
      <xdr:nvSpPr>
        <xdr:cNvPr id="545" name="Text Box 3">
          <a:extLst>
            <a:ext uri="{FF2B5EF4-FFF2-40B4-BE49-F238E27FC236}">
              <a16:creationId xmlns:a16="http://schemas.microsoft.com/office/drawing/2014/main" id="{00DD95CB-96DC-410A-93CE-A629400B5F84}"/>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46" name="Text Box 3">
          <a:extLst>
            <a:ext uri="{FF2B5EF4-FFF2-40B4-BE49-F238E27FC236}">
              <a16:creationId xmlns:a16="http://schemas.microsoft.com/office/drawing/2014/main" id="{B3497F13-EFFF-4A55-8796-B88C49FF332E}"/>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47" name="Text Box 3">
          <a:extLst>
            <a:ext uri="{FF2B5EF4-FFF2-40B4-BE49-F238E27FC236}">
              <a16:creationId xmlns:a16="http://schemas.microsoft.com/office/drawing/2014/main" id="{FA188C63-BC50-4BBE-8CF0-AAD443BC135E}"/>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48" name="Text Box 3">
          <a:extLst>
            <a:ext uri="{FF2B5EF4-FFF2-40B4-BE49-F238E27FC236}">
              <a16:creationId xmlns:a16="http://schemas.microsoft.com/office/drawing/2014/main" id="{3B3CA503-9D95-41DC-B254-0083DCD2DEDE}"/>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49" name="Text Box 3">
          <a:extLst>
            <a:ext uri="{FF2B5EF4-FFF2-40B4-BE49-F238E27FC236}">
              <a16:creationId xmlns:a16="http://schemas.microsoft.com/office/drawing/2014/main" id="{1190D011-5030-4381-9131-51623B701733}"/>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50" name="Text Box 3">
          <a:extLst>
            <a:ext uri="{FF2B5EF4-FFF2-40B4-BE49-F238E27FC236}">
              <a16:creationId xmlns:a16="http://schemas.microsoft.com/office/drawing/2014/main" id="{0987CBC0-190B-4370-96E2-CF2E9F8D211F}"/>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196850"/>
    <xdr:sp macro="" textlink="">
      <xdr:nvSpPr>
        <xdr:cNvPr id="551" name="Text Box 3">
          <a:extLst>
            <a:ext uri="{FF2B5EF4-FFF2-40B4-BE49-F238E27FC236}">
              <a16:creationId xmlns:a16="http://schemas.microsoft.com/office/drawing/2014/main" id="{D757BB04-0CD4-4017-A174-F3C53DBDFCB5}"/>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52" name="Text Box 3">
          <a:extLst>
            <a:ext uri="{FF2B5EF4-FFF2-40B4-BE49-F238E27FC236}">
              <a16:creationId xmlns:a16="http://schemas.microsoft.com/office/drawing/2014/main" id="{6ACDCCE4-083A-446A-B41A-72FFF9D7F7B8}"/>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53" name="Text Box 3">
          <a:extLst>
            <a:ext uri="{FF2B5EF4-FFF2-40B4-BE49-F238E27FC236}">
              <a16:creationId xmlns:a16="http://schemas.microsoft.com/office/drawing/2014/main" id="{BE895BF6-6EF3-4ED0-A0A0-A25B8F652BC3}"/>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54" name="Text Box 3">
          <a:extLst>
            <a:ext uri="{FF2B5EF4-FFF2-40B4-BE49-F238E27FC236}">
              <a16:creationId xmlns:a16="http://schemas.microsoft.com/office/drawing/2014/main" id="{86DA42E7-0CFF-4CD8-97D4-76CB3ABBEC26}"/>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55" name="Text Box 3">
          <a:extLst>
            <a:ext uri="{FF2B5EF4-FFF2-40B4-BE49-F238E27FC236}">
              <a16:creationId xmlns:a16="http://schemas.microsoft.com/office/drawing/2014/main" id="{671AB69A-C4B9-4DED-8C4D-78F29004A01A}"/>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56" name="Text Box 3">
          <a:extLst>
            <a:ext uri="{FF2B5EF4-FFF2-40B4-BE49-F238E27FC236}">
              <a16:creationId xmlns:a16="http://schemas.microsoft.com/office/drawing/2014/main" id="{BDFBDEA7-C0BA-4C64-96D8-56ECC9C4FE8B}"/>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196850"/>
    <xdr:sp macro="" textlink="">
      <xdr:nvSpPr>
        <xdr:cNvPr id="557" name="Text Box 3">
          <a:extLst>
            <a:ext uri="{FF2B5EF4-FFF2-40B4-BE49-F238E27FC236}">
              <a16:creationId xmlns:a16="http://schemas.microsoft.com/office/drawing/2014/main" id="{7CA77232-C778-4132-8F10-4D1DE9834872}"/>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58" name="Text Box 3">
          <a:extLst>
            <a:ext uri="{FF2B5EF4-FFF2-40B4-BE49-F238E27FC236}">
              <a16:creationId xmlns:a16="http://schemas.microsoft.com/office/drawing/2014/main" id="{C0B4C471-8C0A-443A-A3D4-C6B071CB1A6E}"/>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59" name="Text Box 3">
          <a:extLst>
            <a:ext uri="{FF2B5EF4-FFF2-40B4-BE49-F238E27FC236}">
              <a16:creationId xmlns:a16="http://schemas.microsoft.com/office/drawing/2014/main" id="{BACF102B-277A-422B-A9E4-A14D0CFEDF18}"/>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60" name="Text Box 3">
          <a:extLst>
            <a:ext uri="{FF2B5EF4-FFF2-40B4-BE49-F238E27FC236}">
              <a16:creationId xmlns:a16="http://schemas.microsoft.com/office/drawing/2014/main" id="{B8F1B9A2-2D38-48DC-9094-BAB8D5E838E2}"/>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61" name="Text Box 3">
          <a:extLst>
            <a:ext uri="{FF2B5EF4-FFF2-40B4-BE49-F238E27FC236}">
              <a16:creationId xmlns:a16="http://schemas.microsoft.com/office/drawing/2014/main" id="{508FFA5C-86F9-4F2F-9892-54DE2312B2D3}"/>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62" name="Text Box 3">
          <a:extLst>
            <a:ext uri="{FF2B5EF4-FFF2-40B4-BE49-F238E27FC236}">
              <a16:creationId xmlns:a16="http://schemas.microsoft.com/office/drawing/2014/main" id="{40572369-0410-407E-AC02-F9DE1C593C1E}"/>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196850"/>
    <xdr:sp macro="" textlink="">
      <xdr:nvSpPr>
        <xdr:cNvPr id="563" name="Text Box 3">
          <a:extLst>
            <a:ext uri="{FF2B5EF4-FFF2-40B4-BE49-F238E27FC236}">
              <a16:creationId xmlns:a16="http://schemas.microsoft.com/office/drawing/2014/main" id="{5B72CE30-3C3E-4AA6-AA1E-0E1BD9F72DEF}"/>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64" name="Text Box 3">
          <a:extLst>
            <a:ext uri="{FF2B5EF4-FFF2-40B4-BE49-F238E27FC236}">
              <a16:creationId xmlns:a16="http://schemas.microsoft.com/office/drawing/2014/main" id="{B5E10BF8-53F0-4AE5-A4A6-519F47F0D2E2}"/>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65" name="Text Box 3">
          <a:extLst>
            <a:ext uri="{FF2B5EF4-FFF2-40B4-BE49-F238E27FC236}">
              <a16:creationId xmlns:a16="http://schemas.microsoft.com/office/drawing/2014/main" id="{A9EBD9E9-43FA-4F68-80A2-DD4E2AA07B57}"/>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66" name="Text Box 3">
          <a:extLst>
            <a:ext uri="{FF2B5EF4-FFF2-40B4-BE49-F238E27FC236}">
              <a16:creationId xmlns:a16="http://schemas.microsoft.com/office/drawing/2014/main" id="{99B47F50-CE48-401A-98A3-DAD5D3FF1E26}"/>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67" name="Text Box 3">
          <a:extLst>
            <a:ext uri="{FF2B5EF4-FFF2-40B4-BE49-F238E27FC236}">
              <a16:creationId xmlns:a16="http://schemas.microsoft.com/office/drawing/2014/main" id="{D74CFA1E-17B6-4C59-8D41-F7F21FB1DAC7}"/>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68" name="Text Box 3">
          <a:extLst>
            <a:ext uri="{FF2B5EF4-FFF2-40B4-BE49-F238E27FC236}">
              <a16:creationId xmlns:a16="http://schemas.microsoft.com/office/drawing/2014/main" id="{079134CF-DD73-4FD8-B965-6D531ED55F82}"/>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196850"/>
    <xdr:sp macro="" textlink="">
      <xdr:nvSpPr>
        <xdr:cNvPr id="569" name="Text Box 3">
          <a:extLst>
            <a:ext uri="{FF2B5EF4-FFF2-40B4-BE49-F238E27FC236}">
              <a16:creationId xmlns:a16="http://schemas.microsoft.com/office/drawing/2014/main" id="{9D2FF2BF-6FD5-4871-A794-3F915AEC0C9B}"/>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70" name="Text Box 3">
          <a:extLst>
            <a:ext uri="{FF2B5EF4-FFF2-40B4-BE49-F238E27FC236}">
              <a16:creationId xmlns:a16="http://schemas.microsoft.com/office/drawing/2014/main" id="{30FE0761-79B6-4DD5-9E59-A2CD7641B519}"/>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71" name="Text Box 3">
          <a:extLst>
            <a:ext uri="{FF2B5EF4-FFF2-40B4-BE49-F238E27FC236}">
              <a16:creationId xmlns:a16="http://schemas.microsoft.com/office/drawing/2014/main" id="{E226ECB9-AD9C-47C2-A822-90BF5E6A0601}"/>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72" name="Text Box 3">
          <a:extLst>
            <a:ext uri="{FF2B5EF4-FFF2-40B4-BE49-F238E27FC236}">
              <a16:creationId xmlns:a16="http://schemas.microsoft.com/office/drawing/2014/main" id="{EBEF35A9-AD95-4766-B8D8-35422CDE8065}"/>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73" name="Text Box 3">
          <a:extLst>
            <a:ext uri="{FF2B5EF4-FFF2-40B4-BE49-F238E27FC236}">
              <a16:creationId xmlns:a16="http://schemas.microsoft.com/office/drawing/2014/main" id="{EDAD262F-0B16-49D7-A636-F20BF47F3500}"/>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74" name="Text Box 3">
          <a:extLst>
            <a:ext uri="{FF2B5EF4-FFF2-40B4-BE49-F238E27FC236}">
              <a16:creationId xmlns:a16="http://schemas.microsoft.com/office/drawing/2014/main" id="{88F59059-2F8C-4E89-8873-5346FA3AB11C}"/>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196850"/>
    <xdr:sp macro="" textlink="">
      <xdr:nvSpPr>
        <xdr:cNvPr id="575" name="Text Box 3">
          <a:extLst>
            <a:ext uri="{FF2B5EF4-FFF2-40B4-BE49-F238E27FC236}">
              <a16:creationId xmlns:a16="http://schemas.microsoft.com/office/drawing/2014/main" id="{282A7A82-9925-4D06-8FE7-8E15E998E743}"/>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76" name="Text Box 3">
          <a:extLst>
            <a:ext uri="{FF2B5EF4-FFF2-40B4-BE49-F238E27FC236}">
              <a16:creationId xmlns:a16="http://schemas.microsoft.com/office/drawing/2014/main" id="{6945EA23-DE72-4EB0-80DF-BC38671A466F}"/>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77" name="Text Box 3">
          <a:extLst>
            <a:ext uri="{FF2B5EF4-FFF2-40B4-BE49-F238E27FC236}">
              <a16:creationId xmlns:a16="http://schemas.microsoft.com/office/drawing/2014/main" id="{2800A432-5030-410F-8A3A-6188B3DA8E16}"/>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78" name="Text Box 3">
          <a:extLst>
            <a:ext uri="{FF2B5EF4-FFF2-40B4-BE49-F238E27FC236}">
              <a16:creationId xmlns:a16="http://schemas.microsoft.com/office/drawing/2014/main" id="{1ACEBBE3-E459-4A11-B5EC-6D07B74AA0D1}"/>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79" name="Text Box 3">
          <a:extLst>
            <a:ext uri="{FF2B5EF4-FFF2-40B4-BE49-F238E27FC236}">
              <a16:creationId xmlns:a16="http://schemas.microsoft.com/office/drawing/2014/main" id="{C2DA73A6-D260-47DB-B318-337FF894E15D}"/>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80" name="Text Box 3">
          <a:extLst>
            <a:ext uri="{FF2B5EF4-FFF2-40B4-BE49-F238E27FC236}">
              <a16:creationId xmlns:a16="http://schemas.microsoft.com/office/drawing/2014/main" id="{EAA4FCF6-D4B8-4CAE-AB52-ED72869B2720}"/>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472</xdr:row>
      <xdr:rowOff>0</xdr:rowOff>
    </xdr:from>
    <xdr:ext cx="76200" cy="196850"/>
    <xdr:sp macro="" textlink="">
      <xdr:nvSpPr>
        <xdr:cNvPr id="581" name="Text Box 3">
          <a:extLst>
            <a:ext uri="{FF2B5EF4-FFF2-40B4-BE49-F238E27FC236}">
              <a16:creationId xmlns:a16="http://schemas.microsoft.com/office/drawing/2014/main" id="{7EA387FE-2482-4635-A3E0-B4375160E325}"/>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472</xdr:row>
      <xdr:rowOff>0</xdr:rowOff>
    </xdr:from>
    <xdr:ext cx="76200" cy="200025"/>
    <xdr:sp macro="" textlink="">
      <xdr:nvSpPr>
        <xdr:cNvPr id="582" name="Text Box 3">
          <a:extLst>
            <a:ext uri="{FF2B5EF4-FFF2-40B4-BE49-F238E27FC236}">
              <a16:creationId xmlns:a16="http://schemas.microsoft.com/office/drawing/2014/main" id="{A6FBCCBA-6084-46DB-BEA1-9DFA4E0D9E82}"/>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474</xdr:row>
      <xdr:rowOff>0</xdr:rowOff>
    </xdr:from>
    <xdr:ext cx="76200" cy="200025"/>
    <xdr:sp macro="" textlink="">
      <xdr:nvSpPr>
        <xdr:cNvPr id="583" name="Text Box 3">
          <a:extLst>
            <a:ext uri="{FF2B5EF4-FFF2-40B4-BE49-F238E27FC236}">
              <a16:creationId xmlns:a16="http://schemas.microsoft.com/office/drawing/2014/main" id="{093E3111-C51A-4767-9939-E262D9D57F6B}"/>
            </a:ext>
          </a:extLst>
        </xdr:cNvPr>
        <xdr:cNvSpPr txBox="1">
          <a:spLocks noChangeArrowheads="1"/>
        </xdr:cNvSpPr>
      </xdr:nvSpPr>
      <xdr:spPr bwMode="auto">
        <a:xfrm>
          <a:off x="4257675" y="152828625"/>
          <a:ext cx="76200" cy="200025"/>
        </a:xfrm>
        <a:prstGeom prst="rect">
          <a:avLst/>
        </a:prstGeom>
        <a:noFill/>
        <a:ln w="9525">
          <a:noFill/>
          <a:miter lim="800000"/>
          <a:headEnd/>
          <a:tailEnd/>
        </a:ln>
      </xdr:spPr>
    </xdr:sp>
    <xdr:clientData/>
  </xdr:oneCellAnchor>
  <xdr:oneCellAnchor>
    <xdr:from>
      <xdr:col>0</xdr:col>
      <xdr:colOff>0</xdr:colOff>
      <xdr:row>474</xdr:row>
      <xdr:rowOff>0</xdr:rowOff>
    </xdr:from>
    <xdr:ext cx="28575" cy="104775"/>
    <xdr:sp macro="" textlink="">
      <xdr:nvSpPr>
        <xdr:cNvPr id="584" name="Text Box 4">
          <a:extLst>
            <a:ext uri="{FF2B5EF4-FFF2-40B4-BE49-F238E27FC236}">
              <a16:creationId xmlns:a16="http://schemas.microsoft.com/office/drawing/2014/main" id="{9AC89507-0E3C-4EC0-8D53-BE2B8B6EB865}"/>
            </a:ext>
          </a:extLst>
        </xdr:cNvPr>
        <xdr:cNvSpPr txBox="1">
          <a:spLocks noChangeArrowheads="1"/>
        </xdr:cNvSpPr>
      </xdr:nvSpPr>
      <xdr:spPr bwMode="auto">
        <a:xfrm>
          <a:off x="0" y="152828625"/>
          <a:ext cx="28575" cy="104775"/>
        </a:xfrm>
        <a:prstGeom prst="rect">
          <a:avLst/>
        </a:prstGeom>
        <a:noFill/>
        <a:ln w="9525">
          <a:noFill/>
          <a:miter lim="800000"/>
          <a:headEnd/>
          <a:tailEnd/>
        </a:ln>
      </xdr:spPr>
    </xdr:sp>
    <xdr:clientData/>
  </xdr:oneCellAnchor>
  <xdr:oneCellAnchor>
    <xdr:from>
      <xdr:col>6</xdr:col>
      <xdr:colOff>590550</xdr:colOff>
      <xdr:row>473</xdr:row>
      <xdr:rowOff>0</xdr:rowOff>
    </xdr:from>
    <xdr:ext cx="76200" cy="196850"/>
    <xdr:sp macro="" textlink="">
      <xdr:nvSpPr>
        <xdr:cNvPr id="585" name="Text Box 3">
          <a:extLst>
            <a:ext uri="{FF2B5EF4-FFF2-40B4-BE49-F238E27FC236}">
              <a16:creationId xmlns:a16="http://schemas.microsoft.com/office/drawing/2014/main" id="{ACF7F650-8ACF-444C-BBE8-B5381D53355B}"/>
            </a:ext>
          </a:extLst>
        </xdr:cNvPr>
        <xdr:cNvSpPr txBox="1">
          <a:spLocks noChangeArrowheads="1"/>
        </xdr:cNvSpPr>
      </xdr:nvSpPr>
      <xdr:spPr bwMode="auto">
        <a:xfrm>
          <a:off x="4257675" y="152628600"/>
          <a:ext cx="76200" cy="196850"/>
        </a:xfrm>
        <a:prstGeom prst="rect">
          <a:avLst/>
        </a:prstGeom>
        <a:noFill/>
        <a:ln w="9525">
          <a:noFill/>
          <a:miter lim="800000"/>
          <a:headEnd/>
          <a:tailEnd/>
        </a:ln>
      </xdr:spPr>
    </xdr:sp>
    <xdr:clientData/>
  </xdr:oneCellAnchor>
  <xdr:oneCellAnchor>
    <xdr:from>
      <xdr:col>0</xdr:col>
      <xdr:colOff>0</xdr:colOff>
      <xdr:row>473</xdr:row>
      <xdr:rowOff>0</xdr:rowOff>
    </xdr:from>
    <xdr:ext cx="28575" cy="104775"/>
    <xdr:sp macro="" textlink="">
      <xdr:nvSpPr>
        <xdr:cNvPr id="586" name="Text Box 4">
          <a:extLst>
            <a:ext uri="{FF2B5EF4-FFF2-40B4-BE49-F238E27FC236}">
              <a16:creationId xmlns:a16="http://schemas.microsoft.com/office/drawing/2014/main" id="{24E22E6E-33DF-4030-92EA-50AABB315D33}"/>
            </a:ext>
          </a:extLst>
        </xdr:cNvPr>
        <xdr:cNvSpPr txBox="1">
          <a:spLocks noChangeArrowheads="1"/>
        </xdr:cNvSpPr>
      </xdr:nvSpPr>
      <xdr:spPr bwMode="auto">
        <a:xfrm>
          <a:off x="0" y="152628600"/>
          <a:ext cx="28575" cy="10477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87" name="Text Box 3">
          <a:extLst>
            <a:ext uri="{FF2B5EF4-FFF2-40B4-BE49-F238E27FC236}">
              <a16:creationId xmlns:a16="http://schemas.microsoft.com/office/drawing/2014/main" id="{28FDEADA-184C-4939-A4EE-81C1ACD78CFA}"/>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196850"/>
    <xdr:sp macro="" textlink="">
      <xdr:nvSpPr>
        <xdr:cNvPr id="588" name="Text Box 3">
          <a:extLst>
            <a:ext uri="{FF2B5EF4-FFF2-40B4-BE49-F238E27FC236}">
              <a16:creationId xmlns:a16="http://schemas.microsoft.com/office/drawing/2014/main" id="{E2802563-A9CC-43B2-9652-D12007A2CA32}"/>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89" name="Text Box 3">
          <a:extLst>
            <a:ext uri="{FF2B5EF4-FFF2-40B4-BE49-F238E27FC236}">
              <a16:creationId xmlns:a16="http://schemas.microsoft.com/office/drawing/2014/main" id="{96BC4F05-5BEA-4A2E-AD84-2620A5442A64}"/>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90" name="Text Box 3">
          <a:extLst>
            <a:ext uri="{FF2B5EF4-FFF2-40B4-BE49-F238E27FC236}">
              <a16:creationId xmlns:a16="http://schemas.microsoft.com/office/drawing/2014/main" id="{2567837D-48D2-4142-AC50-369520150D03}"/>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91" name="Text Box 3">
          <a:extLst>
            <a:ext uri="{FF2B5EF4-FFF2-40B4-BE49-F238E27FC236}">
              <a16:creationId xmlns:a16="http://schemas.microsoft.com/office/drawing/2014/main" id="{281DD2AA-F985-4FA2-9D63-996762225394}"/>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92" name="Text Box 3">
          <a:extLst>
            <a:ext uri="{FF2B5EF4-FFF2-40B4-BE49-F238E27FC236}">
              <a16:creationId xmlns:a16="http://schemas.microsoft.com/office/drawing/2014/main" id="{7F665028-720C-4385-B44D-2303343F26B1}"/>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93" name="Text Box 3">
          <a:extLst>
            <a:ext uri="{FF2B5EF4-FFF2-40B4-BE49-F238E27FC236}">
              <a16:creationId xmlns:a16="http://schemas.microsoft.com/office/drawing/2014/main" id="{6AA136A7-E5D8-4871-BEE4-8475063910BC}"/>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196850"/>
    <xdr:sp macro="" textlink="">
      <xdr:nvSpPr>
        <xdr:cNvPr id="594" name="Text Box 3">
          <a:extLst>
            <a:ext uri="{FF2B5EF4-FFF2-40B4-BE49-F238E27FC236}">
              <a16:creationId xmlns:a16="http://schemas.microsoft.com/office/drawing/2014/main" id="{C8D90B05-A6FB-4B25-92DA-25724DBF4F0C}"/>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95" name="Text Box 3">
          <a:extLst>
            <a:ext uri="{FF2B5EF4-FFF2-40B4-BE49-F238E27FC236}">
              <a16:creationId xmlns:a16="http://schemas.microsoft.com/office/drawing/2014/main" id="{99BEC3DF-E408-446B-947F-58AA62314A95}"/>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96" name="Text Box 3">
          <a:extLst>
            <a:ext uri="{FF2B5EF4-FFF2-40B4-BE49-F238E27FC236}">
              <a16:creationId xmlns:a16="http://schemas.microsoft.com/office/drawing/2014/main" id="{9A9AB3FE-7589-4123-B28B-1FE65873A50A}"/>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97" name="Text Box 3">
          <a:extLst>
            <a:ext uri="{FF2B5EF4-FFF2-40B4-BE49-F238E27FC236}">
              <a16:creationId xmlns:a16="http://schemas.microsoft.com/office/drawing/2014/main" id="{2AC094F2-0B56-4562-83E7-494BA1CFCBFF}"/>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98" name="Text Box 3">
          <a:extLst>
            <a:ext uri="{FF2B5EF4-FFF2-40B4-BE49-F238E27FC236}">
              <a16:creationId xmlns:a16="http://schemas.microsoft.com/office/drawing/2014/main" id="{0C9487D7-0B46-41D0-A6E2-4B43B945DD7B}"/>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599" name="Text Box 3">
          <a:extLst>
            <a:ext uri="{FF2B5EF4-FFF2-40B4-BE49-F238E27FC236}">
              <a16:creationId xmlns:a16="http://schemas.microsoft.com/office/drawing/2014/main" id="{1305E990-91B5-441B-AE81-1C16678EBC21}"/>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196850"/>
    <xdr:sp macro="" textlink="">
      <xdr:nvSpPr>
        <xdr:cNvPr id="600" name="Text Box 3">
          <a:extLst>
            <a:ext uri="{FF2B5EF4-FFF2-40B4-BE49-F238E27FC236}">
              <a16:creationId xmlns:a16="http://schemas.microsoft.com/office/drawing/2014/main" id="{7F2767D1-6D2C-4C23-BE6F-3B67D843DB53}"/>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01" name="Text Box 3">
          <a:extLst>
            <a:ext uri="{FF2B5EF4-FFF2-40B4-BE49-F238E27FC236}">
              <a16:creationId xmlns:a16="http://schemas.microsoft.com/office/drawing/2014/main" id="{42385E36-BA50-4886-BDA8-73C6665ADD5D}"/>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02" name="Text Box 3">
          <a:extLst>
            <a:ext uri="{FF2B5EF4-FFF2-40B4-BE49-F238E27FC236}">
              <a16:creationId xmlns:a16="http://schemas.microsoft.com/office/drawing/2014/main" id="{0F7A23E1-3B34-416A-860A-BE5838B2CEE3}"/>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03" name="Text Box 3">
          <a:extLst>
            <a:ext uri="{FF2B5EF4-FFF2-40B4-BE49-F238E27FC236}">
              <a16:creationId xmlns:a16="http://schemas.microsoft.com/office/drawing/2014/main" id="{73E8F1E9-5FAB-4810-ADFB-C532D7DAD495}"/>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04" name="Text Box 3">
          <a:extLst>
            <a:ext uri="{FF2B5EF4-FFF2-40B4-BE49-F238E27FC236}">
              <a16:creationId xmlns:a16="http://schemas.microsoft.com/office/drawing/2014/main" id="{A27D6ACE-A8B9-4502-A39E-B2316E41FEBB}"/>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05" name="Text Box 3">
          <a:extLst>
            <a:ext uri="{FF2B5EF4-FFF2-40B4-BE49-F238E27FC236}">
              <a16:creationId xmlns:a16="http://schemas.microsoft.com/office/drawing/2014/main" id="{BDA297DB-26CE-4B8E-BF84-02BE6AABA2E1}"/>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196850"/>
    <xdr:sp macro="" textlink="">
      <xdr:nvSpPr>
        <xdr:cNvPr id="606" name="Text Box 3">
          <a:extLst>
            <a:ext uri="{FF2B5EF4-FFF2-40B4-BE49-F238E27FC236}">
              <a16:creationId xmlns:a16="http://schemas.microsoft.com/office/drawing/2014/main" id="{6F28C455-9E70-4CEF-A7D0-452C717B0E7F}"/>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07" name="Text Box 3">
          <a:extLst>
            <a:ext uri="{FF2B5EF4-FFF2-40B4-BE49-F238E27FC236}">
              <a16:creationId xmlns:a16="http://schemas.microsoft.com/office/drawing/2014/main" id="{1D811EBF-B0D2-494F-85FD-0FDE20033047}"/>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08" name="Text Box 3">
          <a:extLst>
            <a:ext uri="{FF2B5EF4-FFF2-40B4-BE49-F238E27FC236}">
              <a16:creationId xmlns:a16="http://schemas.microsoft.com/office/drawing/2014/main" id="{64B58832-2808-42E9-9957-B82D0594F185}"/>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09" name="Text Box 3">
          <a:extLst>
            <a:ext uri="{FF2B5EF4-FFF2-40B4-BE49-F238E27FC236}">
              <a16:creationId xmlns:a16="http://schemas.microsoft.com/office/drawing/2014/main" id="{E452A146-AA2C-409F-873B-A56C67AA0502}"/>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10" name="Text Box 3">
          <a:extLst>
            <a:ext uri="{FF2B5EF4-FFF2-40B4-BE49-F238E27FC236}">
              <a16:creationId xmlns:a16="http://schemas.microsoft.com/office/drawing/2014/main" id="{3B52E0F5-0E4D-4529-AD48-896713FDAF04}"/>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11" name="Text Box 3">
          <a:extLst>
            <a:ext uri="{FF2B5EF4-FFF2-40B4-BE49-F238E27FC236}">
              <a16:creationId xmlns:a16="http://schemas.microsoft.com/office/drawing/2014/main" id="{ADCB9774-2BFD-4948-8928-0E72F175D308}"/>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196850"/>
    <xdr:sp macro="" textlink="">
      <xdr:nvSpPr>
        <xdr:cNvPr id="612" name="Text Box 3">
          <a:extLst>
            <a:ext uri="{FF2B5EF4-FFF2-40B4-BE49-F238E27FC236}">
              <a16:creationId xmlns:a16="http://schemas.microsoft.com/office/drawing/2014/main" id="{9E817E4F-7EFE-42F6-82B0-C8211F10EB56}"/>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13" name="Text Box 3">
          <a:extLst>
            <a:ext uri="{FF2B5EF4-FFF2-40B4-BE49-F238E27FC236}">
              <a16:creationId xmlns:a16="http://schemas.microsoft.com/office/drawing/2014/main" id="{B7C13E1C-49E8-433D-BAAA-C9A4510732E7}"/>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14" name="Text Box 3">
          <a:extLst>
            <a:ext uri="{FF2B5EF4-FFF2-40B4-BE49-F238E27FC236}">
              <a16:creationId xmlns:a16="http://schemas.microsoft.com/office/drawing/2014/main" id="{01E99A1A-F596-4106-96A8-F78DBC28D93C}"/>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15" name="Text Box 3">
          <a:extLst>
            <a:ext uri="{FF2B5EF4-FFF2-40B4-BE49-F238E27FC236}">
              <a16:creationId xmlns:a16="http://schemas.microsoft.com/office/drawing/2014/main" id="{AAD46418-6D11-4C50-BE86-8C3EB904B922}"/>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16" name="Text Box 3">
          <a:extLst>
            <a:ext uri="{FF2B5EF4-FFF2-40B4-BE49-F238E27FC236}">
              <a16:creationId xmlns:a16="http://schemas.microsoft.com/office/drawing/2014/main" id="{76470BA0-FD46-4A82-9CD1-737A119C9FBD}"/>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17" name="Text Box 3">
          <a:extLst>
            <a:ext uri="{FF2B5EF4-FFF2-40B4-BE49-F238E27FC236}">
              <a16:creationId xmlns:a16="http://schemas.microsoft.com/office/drawing/2014/main" id="{9969EA78-C36A-4806-B19C-1E5210EA8318}"/>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196850"/>
    <xdr:sp macro="" textlink="">
      <xdr:nvSpPr>
        <xdr:cNvPr id="618" name="Text Box 3">
          <a:extLst>
            <a:ext uri="{FF2B5EF4-FFF2-40B4-BE49-F238E27FC236}">
              <a16:creationId xmlns:a16="http://schemas.microsoft.com/office/drawing/2014/main" id="{31C849FC-79A7-4FCE-A67B-FB654905F418}"/>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19" name="Text Box 3">
          <a:extLst>
            <a:ext uri="{FF2B5EF4-FFF2-40B4-BE49-F238E27FC236}">
              <a16:creationId xmlns:a16="http://schemas.microsoft.com/office/drawing/2014/main" id="{FBAB0B43-7072-4BA9-9226-04B76C9D71B1}"/>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20" name="Text Box 3">
          <a:extLst>
            <a:ext uri="{FF2B5EF4-FFF2-40B4-BE49-F238E27FC236}">
              <a16:creationId xmlns:a16="http://schemas.microsoft.com/office/drawing/2014/main" id="{04B0E87C-EE53-40F6-BE2C-3F0637880D6E}"/>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21" name="Text Box 3">
          <a:extLst>
            <a:ext uri="{FF2B5EF4-FFF2-40B4-BE49-F238E27FC236}">
              <a16:creationId xmlns:a16="http://schemas.microsoft.com/office/drawing/2014/main" id="{01CF11C1-3874-47B0-849F-B08E1B8BDD1C}"/>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22" name="Text Box 3">
          <a:extLst>
            <a:ext uri="{FF2B5EF4-FFF2-40B4-BE49-F238E27FC236}">
              <a16:creationId xmlns:a16="http://schemas.microsoft.com/office/drawing/2014/main" id="{3C3DE4F6-36B6-4858-98E4-40635F79932E}"/>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23" name="Text Box 3">
          <a:extLst>
            <a:ext uri="{FF2B5EF4-FFF2-40B4-BE49-F238E27FC236}">
              <a16:creationId xmlns:a16="http://schemas.microsoft.com/office/drawing/2014/main" id="{1066255B-1055-4247-AACA-3443A344005F}"/>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530</xdr:row>
      <xdr:rowOff>0</xdr:rowOff>
    </xdr:from>
    <xdr:ext cx="76200" cy="196850"/>
    <xdr:sp macro="" textlink="">
      <xdr:nvSpPr>
        <xdr:cNvPr id="624" name="Text Box 3">
          <a:extLst>
            <a:ext uri="{FF2B5EF4-FFF2-40B4-BE49-F238E27FC236}">
              <a16:creationId xmlns:a16="http://schemas.microsoft.com/office/drawing/2014/main" id="{78114AC7-7372-46F3-89E2-4E9D331E5AE4}"/>
            </a:ext>
          </a:extLst>
        </xdr:cNvPr>
        <xdr:cNvSpPr txBox="1">
          <a:spLocks noChangeArrowheads="1"/>
        </xdr:cNvSpPr>
      </xdr:nvSpPr>
      <xdr:spPr bwMode="auto">
        <a:xfrm>
          <a:off x="4257675" y="152466675"/>
          <a:ext cx="76200" cy="196850"/>
        </a:xfrm>
        <a:prstGeom prst="rect">
          <a:avLst/>
        </a:prstGeom>
        <a:noFill/>
        <a:ln w="9525">
          <a:noFill/>
          <a:miter lim="800000"/>
          <a:headEnd/>
          <a:tailEnd/>
        </a:ln>
      </xdr:spPr>
    </xdr:sp>
    <xdr:clientData/>
  </xdr:oneCellAnchor>
  <xdr:oneCellAnchor>
    <xdr:from>
      <xdr:col>6</xdr:col>
      <xdr:colOff>590550</xdr:colOff>
      <xdr:row>530</xdr:row>
      <xdr:rowOff>0</xdr:rowOff>
    </xdr:from>
    <xdr:ext cx="76200" cy="200025"/>
    <xdr:sp macro="" textlink="">
      <xdr:nvSpPr>
        <xdr:cNvPr id="625" name="Text Box 3">
          <a:extLst>
            <a:ext uri="{FF2B5EF4-FFF2-40B4-BE49-F238E27FC236}">
              <a16:creationId xmlns:a16="http://schemas.microsoft.com/office/drawing/2014/main" id="{EDE67392-F136-46C9-8275-16160733C61E}"/>
            </a:ext>
          </a:extLst>
        </xdr:cNvPr>
        <xdr:cNvSpPr txBox="1">
          <a:spLocks noChangeArrowheads="1"/>
        </xdr:cNvSpPr>
      </xdr:nvSpPr>
      <xdr:spPr bwMode="auto">
        <a:xfrm>
          <a:off x="4257675" y="1524666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26" name="Text Box 3">
          <a:extLst>
            <a:ext uri="{FF2B5EF4-FFF2-40B4-BE49-F238E27FC236}">
              <a16:creationId xmlns:a16="http://schemas.microsoft.com/office/drawing/2014/main" id="{92997022-4F1F-4807-8A8E-E7E051B01EB4}"/>
            </a:ext>
          </a:extLst>
        </xdr:cNvPr>
        <xdr:cNvSpPr txBox="1">
          <a:spLocks noChangeArrowheads="1"/>
        </xdr:cNvSpPr>
      </xdr:nvSpPr>
      <xdr:spPr bwMode="auto">
        <a:xfrm>
          <a:off x="4257675" y="152828625"/>
          <a:ext cx="76200" cy="200025"/>
        </a:xfrm>
        <a:prstGeom prst="rect">
          <a:avLst/>
        </a:prstGeom>
        <a:noFill/>
        <a:ln w="9525">
          <a:noFill/>
          <a:miter lim="800000"/>
          <a:headEnd/>
          <a:tailEnd/>
        </a:ln>
      </xdr:spPr>
    </xdr:sp>
    <xdr:clientData/>
  </xdr:oneCellAnchor>
  <xdr:oneCellAnchor>
    <xdr:from>
      <xdr:col>0</xdr:col>
      <xdr:colOff>0</xdr:colOff>
      <xdr:row>531</xdr:row>
      <xdr:rowOff>0</xdr:rowOff>
    </xdr:from>
    <xdr:ext cx="28575" cy="104775"/>
    <xdr:sp macro="" textlink="">
      <xdr:nvSpPr>
        <xdr:cNvPr id="627" name="Text Box 4">
          <a:extLst>
            <a:ext uri="{FF2B5EF4-FFF2-40B4-BE49-F238E27FC236}">
              <a16:creationId xmlns:a16="http://schemas.microsoft.com/office/drawing/2014/main" id="{A51B002D-45EA-465F-AD60-B0B02EAEB070}"/>
            </a:ext>
          </a:extLst>
        </xdr:cNvPr>
        <xdr:cNvSpPr txBox="1">
          <a:spLocks noChangeArrowheads="1"/>
        </xdr:cNvSpPr>
      </xdr:nvSpPr>
      <xdr:spPr bwMode="auto">
        <a:xfrm>
          <a:off x="0" y="152828625"/>
          <a:ext cx="28575" cy="10477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28" name="Text Box 3">
          <a:extLst>
            <a:ext uri="{FF2B5EF4-FFF2-40B4-BE49-F238E27FC236}">
              <a16:creationId xmlns:a16="http://schemas.microsoft.com/office/drawing/2014/main" id="{35BF2F70-FB2D-4822-AABA-8C182191B21E}"/>
            </a:ext>
          </a:extLst>
        </xdr:cNvPr>
        <xdr:cNvSpPr txBox="1">
          <a:spLocks noChangeArrowheads="1"/>
        </xdr:cNvSpPr>
      </xdr:nvSpPr>
      <xdr:spPr bwMode="auto">
        <a:xfrm>
          <a:off x="4257675" y="152628600"/>
          <a:ext cx="76200" cy="196850"/>
        </a:xfrm>
        <a:prstGeom prst="rect">
          <a:avLst/>
        </a:prstGeom>
        <a:noFill/>
        <a:ln w="9525">
          <a:noFill/>
          <a:miter lim="800000"/>
          <a:headEnd/>
          <a:tailEnd/>
        </a:ln>
      </xdr:spPr>
    </xdr:sp>
    <xdr:clientData/>
  </xdr:oneCellAnchor>
  <xdr:oneCellAnchor>
    <xdr:from>
      <xdr:col>0</xdr:col>
      <xdr:colOff>0</xdr:colOff>
      <xdr:row>531</xdr:row>
      <xdr:rowOff>0</xdr:rowOff>
    </xdr:from>
    <xdr:ext cx="28575" cy="104775"/>
    <xdr:sp macro="" textlink="">
      <xdr:nvSpPr>
        <xdr:cNvPr id="629" name="Text Box 4">
          <a:extLst>
            <a:ext uri="{FF2B5EF4-FFF2-40B4-BE49-F238E27FC236}">
              <a16:creationId xmlns:a16="http://schemas.microsoft.com/office/drawing/2014/main" id="{29B31537-8B8E-4EFA-8D2C-6E692843A2AD}"/>
            </a:ext>
          </a:extLst>
        </xdr:cNvPr>
        <xdr:cNvSpPr txBox="1">
          <a:spLocks noChangeArrowheads="1"/>
        </xdr:cNvSpPr>
      </xdr:nvSpPr>
      <xdr:spPr bwMode="auto">
        <a:xfrm>
          <a:off x="0" y="152628600"/>
          <a:ext cx="28575" cy="10477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30" name="Text Box 3">
          <a:extLst>
            <a:ext uri="{FF2B5EF4-FFF2-40B4-BE49-F238E27FC236}">
              <a16:creationId xmlns:a16="http://schemas.microsoft.com/office/drawing/2014/main" id="{86D137FC-CA0C-4074-81B6-AA230B6C3A33}"/>
            </a:ext>
          </a:extLst>
        </xdr:cNvPr>
        <xdr:cNvSpPr txBox="1">
          <a:spLocks noChangeArrowheads="1"/>
        </xdr:cNvSpPr>
      </xdr:nvSpPr>
      <xdr:spPr bwMode="auto">
        <a:xfrm>
          <a:off x="4354830" y="166116000"/>
          <a:ext cx="76200" cy="200025"/>
        </a:xfrm>
        <a:prstGeom prst="rect">
          <a:avLst/>
        </a:prstGeom>
        <a:noFill/>
        <a:ln w="9525">
          <a:noFill/>
          <a:miter lim="800000"/>
          <a:headEnd/>
          <a:tailEnd/>
        </a:ln>
      </xdr:spPr>
    </xdr:sp>
    <xdr:clientData/>
  </xdr:oneCellAnchor>
  <xdr:oneCellAnchor>
    <xdr:from>
      <xdr:col>0</xdr:col>
      <xdr:colOff>0</xdr:colOff>
      <xdr:row>531</xdr:row>
      <xdr:rowOff>0</xdr:rowOff>
    </xdr:from>
    <xdr:ext cx="28575" cy="104775"/>
    <xdr:sp macro="" textlink="">
      <xdr:nvSpPr>
        <xdr:cNvPr id="631" name="Text Box 4">
          <a:extLst>
            <a:ext uri="{FF2B5EF4-FFF2-40B4-BE49-F238E27FC236}">
              <a16:creationId xmlns:a16="http://schemas.microsoft.com/office/drawing/2014/main" id="{D2DFEE4C-FA46-4EAB-8F7D-EA8994B8E464}"/>
            </a:ext>
          </a:extLst>
        </xdr:cNvPr>
        <xdr:cNvSpPr txBox="1">
          <a:spLocks noChangeArrowheads="1"/>
        </xdr:cNvSpPr>
      </xdr:nvSpPr>
      <xdr:spPr bwMode="auto">
        <a:xfrm>
          <a:off x="0" y="166116000"/>
          <a:ext cx="28575" cy="10477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32" name="Text Box 3">
          <a:extLst>
            <a:ext uri="{FF2B5EF4-FFF2-40B4-BE49-F238E27FC236}">
              <a16:creationId xmlns:a16="http://schemas.microsoft.com/office/drawing/2014/main" id="{3E3A027F-9B87-4932-8070-77A315D34B22}"/>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589</xdr:row>
      <xdr:rowOff>0</xdr:rowOff>
    </xdr:from>
    <xdr:ext cx="76200" cy="200025"/>
    <xdr:sp macro="" textlink="">
      <xdr:nvSpPr>
        <xdr:cNvPr id="633" name="Text Box 3">
          <a:extLst>
            <a:ext uri="{FF2B5EF4-FFF2-40B4-BE49-F238E27FC236}">
              <a16:creationId xmlns:a16="http://schemas.microsoft.com/office/drawing/2014/main" id="{74D9B9BC-C76E-499D-8B4B-C8AB204D2B74}"/>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34" name="Text Box 3">
          <a:extLst>
            <a:ext uri="{FF2B5EF4-FFF2-40B4-BE49-F238E27FC236}">
              <a16:creationId xmlns:a16="http://schemas.microsoft.com/office/drawing/2014/main" id="{F8AF46ED-A2CB-43E9-9D85-589AB0EF726F}"/>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35" name="Text Box 3">
          <a:extLst>
            <a:ext uri="{FF2B5EF4-FFF2-40B4-BE49-F238E27FC236}">
              <a16:creationId xmlns:a16="http://schemas.microsoft.com/office/drawing/2014/main" id="{3B7D22C9-A386-431F-B2FF-94D8E1074299}"/>
            </a:ext>
          </a:extLst>
        </xdr:cNvPr>
        <xdr:cNvSpPr txBox="1">
          <a:spLocks noChangeArrowheads="1"/>
        </xdr:cNvSpPr>
      </xdr:nvSpPr>
      <xdr:spPr bwMode="auto">
        <a:xfrm>
          <a:off x="4257675" y="16197262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36" name="Text Box 3">
          <a:extLst>
            <a:ext uri="{FF2B5EF4-FFF2-40B4-BE49-F238E27FC236}">
              <a16:creationId xmlns:a16="http://schemas.microsoft.com/office/drawing/2014/main" id="{0E2CF7E0-E917-4C8D-B8BA-69BBF315B91A}"/>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37" name="Text Box 3">
          <a:extLst>
            <a:ext uri="{FF2B5EF4-FFF2-40B4-BE49-F238E27FC236}">
              <a16:creationId xmlns:a16="http://schemas.microsoft.com/office/drawing/2014/main" id="{97889A4A-2B71-4C8F-BC9A-BC5BE5DB5065}"/>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38" name="Text Box 3">
          <a:extLst>
            <a:ext uri="{FF2B5EF4-FFF2-40B4-BE49-F238E27FC236}">
              <a16:creationId xmlns:a16="http://schemas.microsoft.com/office/drawing/2014/main" id="{8ED99E99-213B-4F09-9C1F-A97A80C41B49}"/>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39" name="Text Box 3">
          <a:extLst>
            <a:ext uri="{FF2B5EF4-FFF2-40B4-BE49-F238E27FC236}">
              <a16:creationId xmlns:a16="http://schemas.microsoft.com/office/drawing/2014/main" id="{829EFFAD-FA71-447A-A4A9-696B9ED7FA00}"/>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40" name="Text Box 3">
          <a:extLst>
            <a:ext uri="{FF2B5EF4-FFF2-40B4-BE49-F238E27FC236}">
              <a16:creationId xmlns:a16="http://schemas.microsoft.com/office/drawing/2014/main" id="{3EA5CAEF-C4BE-4DED-92AE-93706515C042}"/>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41" name="Text Box 3">
          <a:extLst>
            <a:ext uri="{FF2B5EF4-FFF2-40B4-BE49-F238E27FC236}">
              <a16:creationId xmlns:a16="http://schemas.microsoft.com/office/drawing/2014/main" id="{5B6982C1-B884-40F4-BE98-7B5A6E3FD576}"/>
            </a:ext>
          </a:extLst>
        </xdr:cNvPr>
        <xdr:cNvSpPr txBox="1">
          <a:spLocks noChangeArrowheads="1"/>
        </xdr:cNvSpPr>
      </xdr:nvSpPr>
      <xdr:spPr bwMode="auto">
        <a:xfrm>
          <a:off x="4257675" y="16197262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42" name="Text Box 3">
          <a:extLst>
            <a:ext uri="{FF2B5EF4-FFF2-40B4-BE49-F238E27FC236}">
              <a16:creationId xmlns:a16="http://schemas.microsoft.com/office/drawing/2014/main" id="{E9BA35FF-191B-43C2-9CB3-FEE25F616CA0}"/>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43" name="Text Box 3">
          <a:extLst>
            <a:ext uri="{FF2B5EF4-FFF2-40B4-BE49-F238E27FC236}">
              <a16:creationId xmlns:a16="http://schemas.microsoft.com/office/drawing/2014/main" id="{3D1C80F6-3E3B-414A-A873-917FD1BB2DBF}"/>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44" name="Text Box 3">
          <a:extLst>
            <a:ext uri="{FF2B5EF4-FFF2-40B4-BE49-F238E27FC236}">
              <a16:creationId xmlns:a16="http://schemas.microsoft.com/office/drawing/2014/main" id="{88F01368-949D-468E-B0C1-315D55571CFF}"/>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45" name="Text Box 3">
          <a:extLst>
            <a:ext uri="{FF2B5EF4-FFF2-40B4-BE49-F238E27FC236}">
              <a16:creationId xmlns:a16="http://schemas.microsoft.com/office/drawing/2014/main" id="{181B89C8-6A64-4669-9753-CAA517415964}"/>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46" name="Text Box 3">
          <a:extLst>
            <a:ext uri="{FF2B5EF4-FFF2-40B4-BE49-F238E27FC236}">
              <a16:creationId xmlns:a16="http://schemas.microsoft.com/office/drawing/2014/main" id="{FCBC1DE1-7269-4AC3-BF0D-C54539AD25D0}"/>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47" name="Text Box 3">
          <a:extLst>
            <a:ext uri="{FF2B5EF4-FFF2-40B4-BE49-F238E27FC236}">
              <a16:creationId xmlns:a16="http://schemas.microsoft.com/office/drawing/2014/main" id="{83925BB4-4D57-4B05-9A9B-3D9EE00EDF46}"/>
            </a:ext>
          </a:extLst>
        </xdr:cNvPr>
        <xdr:cNvSpPr txBox="1">
          <a:spLocks noChangeArrowheads="1"/>
        </xdr:cNvSpPr>
      </xdr:nvSpPr>
      <xdr:spPr bwMode="auto">
        <a:xfrm>
          <a:off x="4257675" y="16197262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48" name="Text Box 3">
          <a:extLst>
            <a:ext uri="{FF2B5EF4-FFF2-40B4-BE49-F238E27FC236}">
              <a16:creationId xmlns:a16="http://schemas.microsoft.com/office/drawing/2014/main" id="{B436F31F-F881-4B97-8ACC-52B5CE70C65E}"/>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49" name="Text Box 3">
          <a:extLst>
            <a:ext uri="{FF2B5EF4-FFF2-40B4-BE49-F238E27FC236}">
              <a16:creationId xmlns:a16="http://schemas.microsoft.com/office/drawing/2014/main" id="{4DF4D207-43F3-42DD-B881-DEEEAE6B6DDB}"/>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50" name="Text Box 3">
          <a:extLst>
            <a:ext uri="{FF2B5EF4-FFF2-40B4-BE49-F238E27FC236}">
              <a16:creationId xmlns:a16="http://schemas.microsoft.com/office/drawing/2014/main" id="{80D23DC6-CCE6-4DF3-8D09-BEB2F4951ED1}"/>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51" name="Text Box 3">
          <a:extLst>
            <a:ext uri="{FF2B5EF4-FFF2-40B4-BE49-F238E27FC236}">
              <a16:creationId xmlns:a16="http://schemas.microsoft.com/office/drawing/2014/main" id="{A3FE80E7-3AB6-40AE-84CE-45D0EF018003}"/>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52" name="Text Box 3">
          <a:extLst>
            <a:ext uri="{FF2B5EF4-FFF2-40B4-BE49-F238E27FC236}">
              <a16:creationId xmlns:a16="http://schemas.microsoft.com/office/drawing/2014/main" id="{62A8EA85-31E6-45E0-B1D0-01BE713C3624}"/>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53" name="Text Box 3">
          <a:extLst>
            <a:ext uri="{FF2B5EF4-FFF2-40B4-BE49-F238E27FC236}">
              <a16:creationId xmlns:a16="http://schemas.microsoft.com/office/drawing/2014/main" id="{E8372D8F-FCB4-4DA0-8586-69C1F7472358}"/>
            </a:ext>
          </a:extLst>
        </xdr:cNvPr>
        <xdr:cNvSpPr txBox="1">
          <a:spLocks noChangeArrowheads="1"/>
        </xdr:cNvSpPr>
      </xdr:nvSpPr>
      <xdr:spPr bwMode="auto">
        <a:xfrm>
          <a:off x="4257675" y="16197262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54" name="Text Box 3">
          <a:extLst>
            <a:ext uri="{FF2B5EF4-FFF2-40B4-BE49-F238E27FC236}">
              <a16:creationId xmlns:a16="http://schemas.microsoft.com/office/drawing/2014/main" id="{19136447-3232-47DC-A279-C293B034085C}"/>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55" name="Text Box 3">
          <a:extLst>
            <a:ext uri="{FF2B5EF4-FFF2-40B4-BE49-F238E27FC236}">
              <a16:creationId xmlns:a16="http://schemas.microsoft.com/office/drawing/2014/main" id="{94192150-C168-4903-82C3-FE84EF772C0E}"/>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56" name="Text Box 3">
          <a:extLst>
            <a:ext uri="{FF2B5EF4-FFF2-40B4-BE49-F238E27FC236}">
              <a16:creationId xmlns:a16="http://schemas.microsoft.com/office/drawing/2014/main" id="{9D5AC173-FB3D-43C8-BEDB-CFF9BE8A4C22}"/>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57" name="Text Box 3">
          <a:extLst>
            <a:ext uri="{FF2B5EF4-FFF2-40B4-BE49-F238E27FC236}">
              <a16:creationId xmlns:a16="http://schemas.microsoft.com/office/drawing/2014/main" id="{9A2F3EC4-9F46-474D-9F98-83CA74BDBD48}"/>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58" name="Text Box 3">
          <a:extLst>
            <a:ext uri="{FF2B5EF4-FFF2-40B4-BE49-F238E27FC236}">
              <a16:creationId xmlns:a16="http://schemas.microsoft.com/office/drawing/2014/main" id="{C9099BBA-A80C-47F5-8560-7075D5CC5E97}"/>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59" name="Text Box 3">
          <a:extLst>
            <a:ext uri="{FF2B5EF4-FFF2-40B4-BE49-F238E27FC236}">
              <a16:creationId xmlns:a16="http://schemas.microsoft.com/office/drawing/2014/main" id="{89F9A912-59A1-41F0-BC03-B3FA66812E84}"/>
            </a:ext>
          </a:extLst>
        </xdr:cNvPr>
        <xdr:cNvSpPr txBox="1">
          <a:spLocks noChangeArrowheads="1"/>
        </xdr:cNvSpPr>
      </xdr:nvSpPr>
      <xdr:spPr bwMode="auto">
        <a:xfrm>
          <a:off x="4257675" y="16197262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60" name="Text Box 3">
          <a:extLst>
            <a:ext uri="{FF2B5EF4-FFF2-40B4-BE49-F238E27FC236}">
              <a16:creationId xmlns:a16="http://schemas.microsoft.com/office/drawing/2014/main" id="{79F8B50A-7EB8-4DB3-AA37-76E417836ABC}"/>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61" name="Text Box 3">
          <a:extLst>
            <a:ext uri="{FF2B5EF4-FFF2-40B4-BE49-F238E27FC236}">
              <a16:creationId xmlns:a16="http://schemas.microsoft.com/office/drawing/2014/main" id="{916BB135-D1B3-44E7-9AFC-C2029316C242}"/>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62" name="Text Box 3">
          <a:extLst>
            <a:ext uri="{FF2B5EF4-FFF2-40B4-BE49-F238E27FC236}">
              <a16:creationId xmlns:a16="http://schemas.microsoft.com/office/drawing/2014/main" id="{D36B83BA-8621-457D-AA5F-EF98E3EC89FA}"/>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63" name="Text Box 3">
          <a:extLst>
            <a:ext uri="{FF2B5EF4-FFF2-40B4-BE49-F238E27FC236}">
              <a16:creationId xmlns:a16="http://schemas.microsoft.com/office/drawing/2014/main" id="{6E02F188-8271-4658-A2CB-15B2B19B2279}"/>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64" name="Text Box 3">
          <a:extLst>
            <a:ext uri="{FF2B5EF4-FFF2-40B4-BE49-F238E27FC236}">
              <a16:creationId xmlns:a16="http://schemas.microsoft.com/office/drawing/2014/main" id="{872725FC-7891-48D9-90B8-F370C8BDBFE3}"/>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65" name="Text Box 3">
          <a:extLst>
            <a:ext uri="{FF2B5EF4-FFF2-40B4-BE49-F238E27FC236}">
              <a16:creationId xmlns:a16="http://schemas.microsoft.com/office/drawing/2014/main" id="{AB0C6DE9-4F3C-491C-8C6B-99AFFF40BC1A}"/>
            </a:ext>
          </a:extLst>
        </xdr:cNvPr>
        <xdr:cNvSpPr txBox="1">
          <a:spLocks noChangeArrowheads="1"/>
        </xdr:cNvSpPr>
      </xdr:nvSpPr>
      <xdr:spPr bwMode="auto">
        <a:xfrm>
          <a:off x="4257675" y="16197262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66" name="Text Box 3">
          <a:extLst>
            <a:ext uri="{FF2B5EF4-FFF2-40B4-BE49-F238E27FC236}">
              <a16:creationId xmlns:a16="http://schemas.microsoft.com/office/drawing/2014/main" id="{FD3AAEBC-830B-466E-AB42-1909B5C888E6}"/>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67" name="Text Box 3">
          <a:extLst>
            <a:ext uri="{FF2B5EF4-FFF2-40B4-BE49-F238E27FC236}">
              <a16:creationId xmlns:a16="http://schemas.microsoft.com/office/drawing/2014/main" id="{B6554741-BBE9-488E-A5FF-13BEF2C537B0}"/>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68" name="Text Box 3">
          <a:extLst>
            <a:ext uri="{FF2B5EF4-FFF2-40B4-BE49-F238E27FC236}">
              <a16:creationId xmlns:a16="http://schemas.microsoft.com/office/drawing/2014/main" id="{5FB34AA8-D408-4557-9016-D7F3A99CD5AB}"/>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69" name="Text Box 3">
          <a:extLst>
            <a:ext uri="{FF2B5EF4-FFF2-40B4-BE49-F238E27FC236}">
              <a16:creationId xmlns:a16="http://schemas.microsoft.com/office/drawing/2014/main" id="{57B02FED-DE9A-4F61-B93D-5A47CE887ED3}"/>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70" name="Text Box 3">
          <a:extLst>
            <a:ext uri="{FF2B5EF4-FFF2-40B4-BE49-F238E27FC236}">
              <a16:creationId xmlns:a16="http://schemas.microsoft.com/office/drawing/2014/main" id="{FF9CF840-9F77-46D3-BC15-E6B5A7CDC62F}"/>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71" name="Text Box 3">
          <a:extLst>
            <a:ext uri="{FF2B5EF4-FFF2-40B4-BE49-F238E27FC236}">
              <a16:creationId xmlns:a16="http://schemas.microsoft.com/office/drawing/2014/main" id="{ACD442D7-DFC6-47C9-8978-ABB61DBFA892}"/>
            </a:ext>
          </a:extLst>
        </xdr:cNvPr>
        <xdr:cNvSpPr txBox="1">
          <a:spLocks noChangeArrowheads="1"/>
        </xdr:cNvSpPr>
      </xdr:nvSpPr>
      <xdr:spPr bwMode="auto">
        <a:xfrm>
          <a:off x="4257675" y="16197262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72" name="Text Box 3">
          <a:extLst>
            <a:ext uri="{FF2B5EF4-FFF2-40B4-BE49-F238E27FC236}">
              <a16:creationId xmlns:a16="http://schemas.microsoft.com/office/drawing/2014/main" id="{48C68ECA-D44B-4D59-8775-C045782B2D01}"/>
            </a:ext>
          </a:extLst>
        </xdr:cNvPr>
        <xdr:cNvSpPr txBox="1">
          <a:spLocks noChangeArrowheads="1"/>
        </xdr:cNvSpPr>
      </xdr:nvSpPr>
      <xdr:spPr bwMode="auto">
        <a:xfrm>
          <a:off x="4257675" y="16197262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73" name="Text Box 3">
          <a:extLst>
            <a:ext uri="{FF2B5EF4-FFF2-40B4-BE49-F238E27FC236}">
              <a16:creationId xmlns:a16="http://schemas.microsoft.com/office/drawing/2014/main" id="{4959FA3C-BE4C-4B01-BDD9-EBBDA9E1A269}"/>
            </a:ext>
          </a:extLst>
        </xdr:cNvPr>
        <xdr:cNvSpPr txBox="1">
          <a:spLocks noChangeArrowheads="1"/>
        </xdr:cNvSpPr>
      </xdr:nvSpPr>
      <xdr:spPr bwMode="auto">
        <a:xfrm>
          <a:off x="4257675" y="162334575"/>
          <a:ext cx="76200" cy="200025"/>
        </a:xfrm>
        <a:prstGeom prst="rect">
          <a:avLst/>
        </a:prstGeom>
        <a:noFill/>
        <a:ln w="9525">
          <a:noFill/>
          <a:miter lim="800000"/>
          <a:headEnd/>
          <a:tailEnd/>
        </a:ln>
      </xdr:spPr>
    </xdr:sp>
    <xdr:clientData/>
  </xdr:oneCellAnchor>
  <xdr:oneCellAnchor>
    <xdr:from>
      <xdr:col>0</xdr:col>
      <xdr:colOff>0</xdr:colOff>
      <xdr:row>531</xdr:row>
      <xdr:rowOff>0</xdr:rowOff>
    </xdr:from>
    <xdr:ext cx="28575" cy="104775"/>
    <xdr:sp macro="" textlink="">
      <xdr:nvSpPr>
        <xdr:cNvPr id="674" name="Text Box 4">
          <a:extLst>
            <a:ext uri="{FF2B5EF4-FFF2-40B4-BE49-F238E27FC236}">
              <a16:creationId xmlns:a16="http://schemas.microsoft.com/office/drawing/2014/main" id="{689D6DC0-F2C8-4D25-8803-6C8188705E01}"/>
            </a:ext>
          </a:extLst>
        </xdr:cNvPr>
        <xdr:cNvSpPr txBox="1">
          <a:spLocks noChangeArrowheads="1"/>
        </xdr:cNvSpPr>
      </xdr:nvSpPr>
      <xdr:spPr bwMode="auto">
        <a:xfrm>
          <a:off x="0" y="162334575"/>
          <a:ext cx="28575" cy="10477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75" name="Text Box 3">
          <a:extLst>
            <a:ext uri="{FF2B5EF4-FFF2-40B4-BE49-F238E27FC236}">
              <a16:creationId xmlns:a16="http://schemas.microsoft.com/office/drawing/2014/main" id="{4F46D725-A840-4C23-8342-4ED2C0F56979}"/>
            </a:ext>
          </a:extLst>
        </xdr:cNvPr>
        <xdr:cNvSpPr txBox="1">
          <a:spLocks noChangeArrowheads="1"/>
        </xdr:cNvSpPr>
      </xdr:nvSpPr>
      <xdr:spPr bwMode="auto">
        <a:xfrm>
          <a:off x="4257675" y="162134550"/>
          <a:ext cx="76200" cy="196850"/>
        </a:xfrm>
        <a:prstGeom prst="rect">
          <a:avLst/>
        </a:prstGeom>
        <a:noFill/>
        <a:ln w="9525">
          <a:noFill/>
          <a:miter lim="800000"/>
          <a:headEnd/>
          <a:tailEnd/>
        </a:ln>
      </xdr:spPr>
    </xdr:sp>
    <xdr:clientData/>
  </xdr:oneCellAnchor>
  <xdr:oneCellAnchor>
    <xdr:from>
      <xdr:col>0</xdr:col>
      <xdr:colOff>0</xdr:colOff>
      <xdr:row>531</xdr:row>
      <xdr:rowOff>0</xdr:rowOff>
    </xdr:from>
    <xdr:ext cx="28575" cy="104775"/>
    <xdr:sp macro="" textlink="">
      <xdr:nvSpPr>
        <xdr:cNvPr id="676" name="Text Box 4">
          <a:extLst>
            <a:ext uri="{FF2B5EF4-FFF2-40B4-BE49-F238E27FC236}">
              <a16:creationId xmlns:a16="http://schemas.microsoft.com/office/drawing/2014/main" id="{2082A750-CEB9-41F3-837C-D0A23FB4332F}"/>
            </a:ext>
          </a:extLst>
        </xdr:cNvPr>
        <xdr:cNvSpPr txBox="1">
          <a:spLocks noChangeArrowheads="1"/>
        </xdr:cNvSpPr>
      </xdr:nvSpPr>
      <xdr:spPr bwMode="auto">
        <a:xfrm>
          <a:off x="0" y="162134550"/>
          <a:ext cx="28575" cy="10477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77" name="Text Box 3">
          <a:extLst>
            <a:ext uri="{FF2B5EF4-FFF2-40B4-BE49-F238E27FC236}">
              <a16:creationId xmlns:a16="http://schemas.microsoft.com/office/drawing/2014/main" id="{414F1D21-EC04-448C-BCFB-CB5055E57E96}"/>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78" name="Text Box 3">
          <a:extLst>
            <a:ext uri="{FF2B5EF4-FFF2-40B4-BE49-F238E27FC236}">
              <a16:creationId xmlns:a16="http://schemas.microsoft.com/office/drawing/2014/main" id="{E537023C-C606-4CC7-B79B-BF73613124FF}"/>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79" name="Text Box 3">
          <a:extLst>
            <a:ext uri="{FF2B5EF4-FFF2-40B4-BE49-F238E27FC236}">
              <a16:creationId xmlns:a16="http://schemas.microsoft.com/office/drawing/2014/main" id="{BDE9D79D-6D09-4C7C-827C-7C4D46CC8DD0}"/>
            </a:ext>
          </a:extLst>
        </xdr:cNvPr>
        <xdr:cNvSpPr txBox="1">
          <a:spLocks noChangeArrowheads="1"/>
        </xdr:cNvSpPr>
      </xdr:nvSpPr>
      <xdr:spPr bwMode="auto">
        <a:xfrm>
          <a:off x="4257675" y="17170717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80" name="Text Box 3">
          <a:extLst>
            <a:ext uri="{FF2B5EF4-FFF2-40B4-BE49-F238E27FC236}">
              <a16:creationId xmlns:a16="http://schemas.microsoft.com/office/drawing/2014/main" id="{81F17F65-8BDF-4816-8DCF-80E5AD590137}"/>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81" name="Text Box 3">
          <a:extLst>
            <a:ext uri="{FF2B5EF4-FFF2-40B4-BE49-F238E27FC236}">
              <a16:creationId xmlns:a16="http://schemas.microsoft.com/office/drawing/2014/main" id="{2C6442E4-7EB1-430D-95B0-F1A693329D1C}"/>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82" name="Text Box 3">
          <a:extLst>
            <a:ext uri="{FF2B5EF4-FFF2-40B4-BE49-F238E27FC236}">
              <a16:creationId xmlns:a16="http://schemas.microsoft.com/office/drawing/2014/main" id="{2883940F-3A35-4FF7-901A-E521F71D82D0}"/>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83" name="Text Box 3">
          <a:extLst>
            <a:ext uri="{FF2B5EF4-FFF2-40B4-BE49-F238E27FC236}">
              <a16:creationId xmlns:a16="http://schemas.microsoft.com/office/drawing/2014/main" id="{36A3C39B-6CA2-4583-9223-EE230783288E}"/>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84" name="Text Box 3">
          <a:extLst>
            <a:ext uri="{FF2B5EF4-FFF2-40B4-BE49-F238E27FC236}">
              <a16:creationId xmlns:a16="http://schemas.microsoft.com/office/drawing/2014/main" id="{978664FD-1968-47DA-9285-A8C9A130751D}"/>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85" name="Text Box 3">
          <a:extLst>
            <a:ext uri="{FF2B5EF4-FFF2-40B4-BE49-F238E27FC236}">
              <a16:creationId xmlns:a16="http://schemas.microsoft.com/office/drawing/2014/main" id="{3A7DD5DD-961B-4CF3-B14C-E6FFDB8407E0}"/>
            </a:ext>
          </a:extLst>
        </xdr:cNvPr>
        <xdr:cNvSpPr txBox="1">
          <a:spLocks noChangeArrowheads="1"/>
        </xdr:cNvSpPr>
      </xdr:nvSpPr>
      <xdr:spPr bwMode="auto">
        <a:xfrm>
          <a:off x="4257675" y="17170717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86" name="Text Box 3">
          <a:extLst>
            <a:ext uri="{FF2B5EF4-FFF2-40B4-BE49-F238E27FC236}">
              <a16:creationId xmlns:a16="http://schemas.microsoft.com/office/drawing/2014/main" id="{890BA424-5177-4B2E-BB44-49718E77F409}"/>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87" name="Text Box 3">
          <a:extLst>
            <a:ext uri="{FF2B5EF4-FFF2-40B4-BE49-F238E27FC236}">
              <a16:creationId xmlns:a16="http://schemas.microsoft.com/office/drawing/2014/main" id="{F4B6EE5D-D7CD-4660-82B6-27C6F6480EB3}"/>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88" name="Text Box 3">
          <a:extLst>
            <a:ext uri="{FF2B5EF4-FFF2-40B4-BE49-F238E27FC236}">
              <a16:creationId xmlns:a16="http://schemas.microsoft.com/office/drawing/2014/main" id="{BAD575D4-D908-43BB-A98F-A5734308030A}"/>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89" name="Text Box 3">
          <a:extLst>
            <a:ext uri="{FF2B5EF4-FFF2-40B4-BE49-F238E27FC236}">
              <a16:creationId xmlns:a16="http://schemas.microsoft.com/office/drawing/2014/main" id="{ABC801B8-65CE-46DB-9D0E-313E5E15720C}"/>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90" name="Text Box 3">
          <a:extLst>
            <a:ext uri="{FF2B5EF4-FFF2-40B4-BE49-F238E27FC236}">
              <a16:creationId xmlns:a16="http://schemas.microsoft.com/office/drawing/2014/main" id="{2CCB207D-AC79-4C30-9635-1A393D38DF58}"/>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91" name="Text Box 3">
          <a:extLst>
            <a:ext uri="{FF2B5EF4-FFF2-40B4-BE49-F238E27FC236}">
              <a16:creationId xmlns:a16="http://schemas.microsoft.com/office/drawing/2014/main" id="{11CF0979-8829-42EC-9CF7-7E39B683E634}"/>
            </a:ext>
          </a:extLst>
        </xdr:cNvPr>
        <xdr:cNvSpPr txBox="1">
          <a:spLocks noChangeArrowheads="1"/>
        </xdr:cNvSpPr>
      </xdr:nvSpPr>
      <xdr:spPr bwMode="auto">
        <a:xfrm>
          <a:off x="4257675" y="17170717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92" name="Text Box 3">
          <a:extLst>
            <a:ext uri="{FF2B5EF4-FFF2-40B4-BE49-F238E27FC236}">
              <a16:creationId xmlns:a16="http://schemas.microsoft.com/office/drawing/2014/main" id="{3BE2096E-8A85-4A84-BDD4-4E682E592016}"/>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93" name="Text Box 3">
          <a:extLst>
            <a:ext uri="{FF2B5EF4-FFF2-40B4-BE49-F238E27FC236}">
              <a16:creationId xmlns:a16="http://schemas.microsoft.com/office/drawing/2014/main" id="{3C2DD026-208A-4AF4-946E-21904BA8292E}"/>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94" name="Text Box 3">
          <a:extLst>
            <a:ext uri="{FF2B5EF4-FFF2-40B4-BE49-F238E27FC236}">
              <a16:creationId xmlns:a16="http://schemas.microsoft.com/office/drawing/2014/main" id="{B4E461A1-4ACB-4913-AB9C-185A1A2A7F64}"/>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95" name="Text Box 3">
          <a:extLst>
            <a:ext uri="{FF2B5EF4-FFF2-40B4-BE49-F238E27FC236}">
              <a16:creationId xmlns:a16="http://schemas.microsoft.com/office/drawing/2014/main" id="{DC78BD91-0F07-4C80-A128-7332E96A8390}"/>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96" name="Text Box 3">
          <a:extLst>
            <a:ext uri="{FF2B5EF4-FFF2-40B4-BE49-F238E27FC236}">
              <a16:creationId xmlns:a16="http://schemas.microsoft.com/office/drawing/2014/main" id="{AD340129-3050-4B28-8F4B-CC7D4540590D}"/>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697" name="Text Box 3">
          <a:extLst>
            <a:ext uri="{FF2B5EF4-FFF2-40B4-BE49-F238E27FC236}">
              <a16:creationId xmlns:a16="http://schemas.microsoft.com/office/drawing/2014/main" id="{27B44B17-70AB-4A6D-8DEE-F9AA8FA6CA76}"/>
            </a:ext>
          </a:extLst>
        </xdr:cNvPr>
        <xdr:cNvSpPr txBox="1">
          <a:spLocks noChangeArrowheads="1"/>
        </xdr:cNvSpPr>
      </xdr:nvSpPr>
      <xdr:spPr bwMode="auto">
        <a:xfrm>
          <a:off x="4257675" y="17170717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98" name="Text Box 3">
          <a:extLst>
            <a:ext uri="{FF2B5EF4-FFF2-40B4-BE49-F238E27FC236}">
              <a16:creationId xmlns:a16="http://schemas.microsoft.com/office/drawing/2014/main" id="{9DCB0C99-4CED-4D59-B587-E4BC9B07AEA0}"/>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699" name="Text Box 3">
          <a:extLst>
            <a:ext uri="{FF2B5EF4-FFF2-40B4-BE49-F238E27FC236}">
              <a16:creationId xmlns:a16="http://schemas.microsoft.com/office/drawing/2014/main" id="{BE9E7C17-EB44-4C68-AE10-C2AC1FCB042C}"/>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00" name="Text Box 3">
          <a:extLst>
            <a:ext uri="{FF2B5EF4-FFF2-40B4-BE49-F238E27FC236}">
              <a16:creationId xmlns:a16="http://schemas.microsoft.com/office/drawing/2014/main" id="{F2CEAD2F-65AB-47FB-AAD6-19DBEC74A72F}"/>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01" name="Text Box 3">
          <a:extLst>
            <a:ext uri="{FF2B5EF4-FFF2-40B4-BE49-F238E27FC236}">
              <a16:creationId xmlns:a16="http://schemas.microsoft.com/office/drawing/2014/main" id="{60C539CD-7B27-4514-94B9-450A6BD74958}"/>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02" name="Text Box 3">
          <a:extLst>
            <a:ext uri="{FF2B5EF4-FFF2-40B4-BE49-F238E27FC236}">
              <a16:creationId xmlns:a16="http://schemas.microsoft.com/office/drawing/2014/main" id="{6B59A752-C386-4EE6-8F23-8F103BA0A3DC}"/>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703" name="Text Box 3">
          <a:extLst>
            <a:ext uri="{FF2B5EF4-FFF2-40B4-BE49-F238E27FC236}">
              <a16:creationId xmlns:a16="http://schemas.microsoft.com/office/drawing/2014/main" id="{BED609C4-9EC9-4460-88BC-D3BD1C6F0888}"/>
            </a:ext>
          </a:extLst>
        </xdr:cNvPr>
        <xdr:cNvSpPr txBox="1">
          <a:spLocks noChangeArrowheads="1"/>
        </xdr:cNvSpPr>
      </xdr:nvSpPr>
      <xdr:spPr bwMode="auto">
        <a:xfrm>
          <a:off x="4257675" y="17170717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04" name="Text Box 3">
          <a:extLst>
            <a:ext uri="{FF2B5EF4-FFF2-40B4-BE49-F238E27FC236}">
              <a16:creationId xmlns:a16="http://schemas.microsoft.com/office/drawing/2014/main" id="{CD5D3891-069F-4D9C-9529-544E0E95D475}"/>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05" name="Text Box 3">
          <a:extLst>
            <a:ext uri="{FF2B5EF4-FFF2-40B4-BE49-F238E27FC236}">
              <a16:creationId xmlns:a16="http://schemas.microsoft.com/office/drawing/2014/main" id="{4A9A57E1-FD09-4E6A-B5FD-1786DDCF70C5}"/>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06" name="Text Box 3">
          <a:extLst>
            <a:ext uri="{FF2B5EF4-FFF2-40B4-BE49-F238E27FC236}">
              <a16:creationId xmlns:a16="http://schemas.microsoft.com/office/drawing/2014/main" id="{08557E7B-B54F-44BF-A0A3-D252A6A69C5C}"/>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07" name="Text Box 3">
          <a:extLst>
            <a:ext uri="{FF2B5EF4-FFF2-40B4-BE49-F238E27FC236}">
              <a16:creationId xmlns:a16="http://schemas.microsoft.com/office/drawing/2014/main" id="{BFB2DB96-2237-48D1-A574-0DA147968C86}"/>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08" name="Text Box 3">
          <a:extLst>
            <a:ext uri="{FF2B5EF4-FFF2-40B4-BE49-F238E27FC236}">
              <a16:creationId xmlns:a16="http://schemas.microsoft.com/office/drawing/2014/main" id="{77193020-629E-439F-9C83-9DC4BBB14748}"/>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709" name="Text Box 3">
          <a:extLst>
            <a:ext uri="{FF2B5EF4-FFF2-40B4-BE49-F238E27FC236}">
              <a16:creationId xmlns:a16="http://schemas.microsoft.com/office/drawing/2014/main" id="{6C8FAE72-C8B2-437A-B1EC-2172944BF483}"/>
            </a:ext>
          </a:extLst>
        </xdr:cNvPr>
        <xdr:cNvSpPr txBox="1">
          <a:spLocks noChangeArrowheads="1"/>
        </xdr:cNvSpPr>
      </xdr:nvSpPr>
      <xdr:spPr bwMode="auto">
        <a:xfrm>
          <a:off x="4257675" y="17170717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10" name="Text Box 3">
          <a:extLst>
            <a:ext uri="{FF2B5EF4-FFF2-40B4-BE49-F238E27FC236}">
              <a16:creationId xmlns:a16="http://schemas.microsoft.com/office/drawing/2014/main" id="{A0E0A78B-34E8-4F4B-A9FD-AAB576BDF68F}"/>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11" name="Text Box 3">
          <a:extLst>
            <a:ext uri="{FF2B5EF4-FFF2-40B4-BE49-F238E27FC236}">
              <a16:creationId xmlns:a16="http://schemas.microsoft.com/office/drawing/2014/main" id="{E1574C77-EDA6-4AFA-8438-DD662FD739BF}"/>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12" name="Text Box 3">
          <a:extLst>
            <a:ext uri="{FF2B5EF4-FFF2-40B4-BE49-F238E27FC236}">
              <a16:creationId xmlns:a16="http://schemas.microsoft.com/office/drawing/2014/main" id="{87DC555E-985D-4C02-9CA5-CD4A81D2EC41}"/>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13" name="Text Box 3">
          <a:extLst>
            <a:ext uri="{FF2B5EF4-FFF2-40B4-BE49-F238E27FC236}">
              <a16:creationId xmlns:a16="http://schemas.microsoft.com/office/drawing/2014/main" id="{53EE19A5-3C16-4409-BF58-E5E904F6A0A3}"/>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14" name="Text Box 3">
          <a:extLst>
            <a:ext uri="{FF2B5EF4-FFF2-40B4-BE49-F238E27FC236}">
              <a16:creationId xmlns:a16="http://schemas.microsoft.com/office/drawing/2014/main" id="{9D88B1C9-0675-4035-AC0E-A627D2145056}"/>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715" name="Text Box 3">
          <a:extLst>
            <a:ext uri="{FF2B5EF4-FFF2-40B4-BE49-F238E27FC236}">
              <a16:creationId xmlns:a16="http://schemas.microsoft.com/office/drawing/2014/main" id="{3AA1226A-0DD5-4789-8B59-52854D963A62}"/>
            </a:ext>
          </a:extLst>
        </xdr:cNvPr>
        <xdr:cNvSpPr txBox="1">
          <a:spLocks noChangeArrowheads="1"/>
        </xdr:cNvSpPr>
      </xdr:nvSpPr>
      <xdr:spPr bwMode="auto">
        <a:xfrm>
          <a:off x="4257675" y="171707175"/>
          <a:ext cx="76200" cy="196850"/>
        </a:xfrm>
        <a:prstGeom prst="rect">
          <a:avLst/>
        </a:prstGeom>
        <a:noFill/>
        <a:ln w="9525">
          <a:noFill/>
          <a:miter lim="800000"/>
          <a:headEnd/>
          <a:tailEnd/>
        </a:ln>
      </xdr:spPr>
    </xdr:sp>
    <xdr:clientData/>
  </xdr:oneCellAnchor>
  <xdr:oneCellAnchor>
    <xdr:from>
      <xdr:col>6</xdr:col>
      <xdr:colOff>590550</xdr:colOff>
      <xdr:row>531</xdr:row>
      <xdr:rowOff>0</xdr:rowOff>
    </xdr:from>
    <xdr:ext cx="76200" cy="200025"/>
    <xdr:sp macro="" textlink="">
      <xdr:nvSpPr>
        <xdr:cNvPr id="716" name="Text Box 3">
          <a:extLst>
            <a:ext uri="{FF2B5EF4-FFF2-40B4-BE49-F238E27FC236}">
              <a16:creationId xmlns:a16="http://schemas.microsoft.com/office/drawing/2014/main" id="{2B4396A7-9C34-48A1-BDB2-B2D0E61F49FA}"/>
            </a:ext>
          </a:extLst>
        </xdr:cNvPr>
        <xdr:cNvSpPr txBox="1">
          <a:spLocks noChangeArrowheads="1"/>
        </xdr:cNvSpPr>
      </xdr:nvSpPr>
      <xdr:spPr bwMode="auto">
        <a:xfrm>
          <a:off x="4257675" y="171707175"/>
          <a:ext cx="76200" cy="200025"/>
        </a:xfrm>
        <a:prstGeom prst="rect">
          <a:avLst/>
        </a:prstGeom>
        <a:noFill/>
        <a:ln w="9525">
          <a:noFill/>
          <a:miter lim="800000"/>
          <a:headEnd/>
          <a:tailEnd/>
        </a:ln>
      </xdr:spPr>
    </xdr:sp>
    <xdr:clientData/>
  </xdr:oneCellAnchor>
  <xdr:oneCellAnchor>
    <xdr:from>
      <xdr:col>6</xdr:col>
      <xdr:colOff>590550</xdr:colOff>
      <xdr:row>532</xdr:row>
      <xdr:rowOff>0</xdr:rowOff>
    </xdr:from>
    <xdr:ext cx="76200" cy="200025"/>
    <xdr:sp macro="" textlink="">
      <xdr:nvSpPr>
        <xdr:cNvPr id="717" name="Text Box 3">
          <a:extLst>
            <a:ext uri="{FF2B5EF4-FFF2-40B4-BE49-F238E27FC236}">
              <a16:creationId xmlns:a16="http://schemas.microsoft.com/office/drawing/2014/main" id="{B579F3CF-29EC-457D-91C5-B338E4D3558C}"/>
            </a:ext>
          </a:extLst>
        </xdr:cNvPr>
        <xdr:cNvSpPr txBox="1">
          <a:spLocks noChangeArrowheads="1"/>
        </xdr:cNvSpPr>
      </xdr:nvSpPr>
      <xdr:spPr bwMode="auto">
        <a:xfrm>
          <a:off x="4257675" y="172069125"/>
          <a:ext cx="76200" cy="200025"/>
        </a:xfrm>
        <a:prstGeom prst="rect">
          <a:avLst/>
        </a:prstGeom>
        <a:noFill/>
        <a:ln w="9525">
          <a:noFill/>
          <a:miter lim="800000"/>
          <a:headEnd/>
          <a:tailEnd/>
        </a:ln>
      </xdr:spPr>
    </xdr:sp>
    <xdr:clientData/>
  </xdr:oneCellAnchor>
  <xdr:oneCellAnchor>
    <xdr:from>
      <xdr:col>0</xdr:col>
      <xdr:colOff>0</xdr:colOff>
      <xdr:row>532</xdr:row>
      <xdr:rowOff>0</xdr:rowOff>
    </xdr:from>
    <xdr:ext cx="28575" cy="104775"/>
    <xdr:sp macro="" textlink="">
      <xdr:nvSpPr>
        <xdr:cNvPr id="718" name="Text Box 4">
          <a:extLst>
            <a:ext uri="{FF2B5EF4-FFF2-40B4-BE49-F238E27FC236}">
              <a16:creationId xmlns:a16="http://schemas.microsoft.com/office/drawing/2014/main" id="{ED9AA7DE-1C06-4DFC-8828-BFC7DAF69D0D}"/>
            </a:ext>
          </a:extLst>
        </xdr:cNvPr>
        <xdr:cNvSpPr txBox="1">
          <a:spLocks noChangeArrowheads="1"/>
        </xdr:cNvSpPr>
      </xdr:nvSpPr>
      <xdr:spPr bwMode="auto">
        <a:xfrm>
          <a:off x="0" y="172069125"/>
          <a:ext cx="28575" cy="104775"/>
        </a:xfrm>
        <a:prstGeom prst="rect">
          <a:avLst/>
        </a:prstGeom>
        <a:noFill/>
        <a:ln w="9525">
          <a:noFill/>
          <a:miter lim="800000"/>
          <a:headEnd/>
          <a:tailEnd/>
        </a:ln>
      </xdr:spPr>
    </xdr:sp>
    <xdr:clientData/>
  </xdr:oneCellAnchor>
  <xdr:oneCellAnchor>
    <xdr:from>
      <xdr:col>6</xdr:col>
      <xdr:colOff>590550</xdr:colOff>
      <xdr:row>531</xdr:row>
      <xdr:rowOff>0</xdr:rowOff>
    </xdr:from>
    <xdr:ext cx="76200" cy="196850"/>
    <xdr:sp macro="" textlink="">
      <xdr:nvSpPr>
        <xdr:cNvPr id="719" name="Text Box 3">
          <a:extLst>
            <a:ext uri="{FF2B5EF4-FFF2-40B4-BE49-F238E27FC236}">
              <a16:creationId xmlns:a16="http://schemas.microsoft.com/office/drawing/2014/main" id="{DA27BF99-2CB0-4A02-B93F-C6B499B0AE08}"/>
            </a:ext>
          </a:extLst>
        </xdr:cNvPr>
        <xdr:cNvSpPr txBox="1">
          <a:spLocks noChangeArrowheads="1"/>
        </xdr:cNvSpPr>
      </xdr:nvSpPr>
      <xdr:spPr bwMode="auto">
        <a:xfrm>
          <a:off x="4257675" y="171869100"/>
          <a:ext cx="76200" cy="196850"/>
        </a:xfrm>
        <a:prstGeom prst="rect">
          <a:avLst/>
        </a:prstGeom>
        <a:noFill/>
        <a:ln w="9525">
          <a:noFill/>
          <a:miter lim="800000"/>
          <a:headEnd/>
          <a:tailEnd/>
        </a:ln>
      </xdr:spPr>
    </xdr:sp>
    <xdr:clientData/>
  </xdr:oneCellAnchor>
  <xdr:oneCellAnchor>
    <xdr:from>
      <xdr:col>0</xdr:col>
      <xdr:colOff>0</xdr:colOff>
      <xdr:row>531</xdr:row>
      <xdr:rowOff>0</xdr:rowOff>
    </xdr:from>
    <xdr:ext cx="28575" cy="104775"/>
    <xdr:sp macro="" textlink="">
      <xdr:nvSpPr>
        <xdr:cNvPr id="720" name="Text Box 4">
          <a:extLst>
            <a:ext uri="{FF2B5EF4-FFF2-40B4-BE49-F238E27FC236}">
              <a16:creationId xmlns:a16="http://schemas.microsoft.com/office/drawing/2014/main" id="{8DB7E582-D956-4EA8-8FFB-7F5A60829781}"/>
            </a:ext>
          </a:extLst>
        </xdr:cNvPr>
        <xdr:cNvSpPr txBox="1">
          <a:spLocks noChangeArrowheads="1"/>
        </xdr:cNvSpPr>
      </xdr:nvSpPr>
      <xdr:spPr bwMode="auto">
        <a:xfrm>
          <a:off x="0" y="17186910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ford@acgov.org" TargetMode="External"/><Relationship Id="rId1" Type="http://schemas.openxmlformats.org/officeDocument/2006/relationships/hyperlink" Target="mailto:mdawal@ac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8" activePane="bottomLeft" state="frozen"/>
      <selection pane="bottomLeft" activeCell="A37" sqref="A37:J50"/>
    </sheetView>
  </sheetViews>
  <sheetFormatPr defaultRowHeight="12.75" x14ac:dyDescent="0.2"/>
  <cols>
    <col min="1" max="1" width="9.85546875" style="39" customWidth="1"/>
    <col min="2" max="2" width="9.140625" style="39"/>
    <col min="3" max="3" width="6" style="39" customWidth="1"/>
    <col min="4" max="4" width="32.42578125" style="39" customWidth="1"/>
    <col min="5" max="5" width="28.42578125" style="39" customWidth="1"/>
    <col min="6"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34"/>
      <c r="B2" s="235"/>
      <c r="C2" s="104"/>
      <c r="D2" s="85"/>
      <c r="E2" s="85"/>
      <c r="F2" s="85"/>
      <c r="G2" s="85"/>
      <c r="H2" s="85"/>
      <c r="I2" s="85"/>
      <c r="J2" s="86"/>
    </row>
    <row r="3" spans="1:10" ht="15" customHeight="1" x14ac:dyDescent="0.2">
      <c r="A3" s="236"/>
      <c r="B3" s="237"/>
      <c r="C3" s="105"/>
      <c r="D3" s="107" t="s">
        <v>831</v>
      </c>
      <c r="E3" s="87"/>
      <c r="F3" s="87"/>
      <c r="G3" s="87"/>
      <c r="H3" s="87"/>
      <c r="I3" s="87"/>
      <c r="J3" s="88"/>
    </row>
    <row r="4" spans="1:10" ht="15" customHeight="1" x14ac:dyDescent="0.2">
      <c r="A4" s="236"/>
      <c r="B4" s="237"/>
      <c r="C4" s="105"/>
      <c r="D4" s="107" t="s">
        <v>910</v>
      </c>
      <c r="E4" s="87"/>
      <c r="F4" s="87"/>
      <c r="G4" s="87"/>
      <c r="H4" s="87"/>
      <c r="I4" s="87"/>
      <c r="J4" s="88"/>
    </row>
    <row r="5" spans="1:10" ht="15" customHeight="1" x14ac:dyDescent="0.2">
      <c r="A5" s="236"/>
      <c r="B5" s="237"/>
      <c r="C5" s="105"/>
      <c r="D5" s="107" t="s">
        <v>960</v>
      </c>
      <c r="E5" s="233"/>
      <c r="F5" s="232"/>
      <c r="G5" s="63"/>
      <c r="H5" s="63"/>
      <c r="I5" s="63"/>
      <c r="J5" s="64"/>
    </row>
    <row r="6" spans="1:10" ht="8.1" customHeight="1" x14ac:dyDescent="0.2">
      <c r="A6" s="238"/>
      <c r="B6" s="239"/>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6" t="s">
        <v>963</v>
      </c>
      <c r="B8" s="257"/>
      <c r="C8" s="257"/>
      <c r="D8" s="257"/>
      <c r="E8" s="257"/>
      <c r="F8" s="257"/>
      <c r="G8" s="257"/>
      <c r="H8" s="257"/>
      <c r="I8" s="257"/>
      <c r="J8" s="258"/>
    </row>
    <row r="9" spans="1:10" x14ac:dyDescent="0.2">
      <c r="A9" s="259"/>
      <c r="B9" s="257"/>
      <c r="C9" s="257"/>
      <c r="D9" s="257"/>
      <c r="E9" s="257"/>
      <c r="F9" s="257"/>
      <c r="G9" s="257"/>
      <c r="H9" s="257"/>
      <c r="I9" s="257"/>
      <c r="J9" s="258"/>
    </row>
    <row r="10" spans="1:10" x14ac:dyDescent="0.2">
      <c r="A10" s="259"/>
      <c r="B10" s="257"/>
      <c r="C10" s="257"/>
      <c r="D10" s="257"/>
      <c r="E10" s="257"/>
      <c r="F10" s="257"/>
      <c r="G10" s="257"/>
      <c r="H10" s="257"/>
      <c r="I10" s="257"/>
      <c r="J10" s="258"/>
    </row>
    <row r="11" spans="1:10" x14ac:dyDescent="0.2">
      <c r="A11" s="259"/>
      <c r="B11" s="257"/>
      <c r="C11" s="257"/>
      <c r="D11" s="257"/>
      <c r="E11" s="257"/>
      <c r="F11" s="257"/>
      <c r="G11" s="257"/>
      <c r="H11" s="257"/>
      <c r="I11" s="257"/>
      <c r="J11" s="258"/>
    </row>
    <row r="12" spans="1:10" x14ac:dyDescent="0.2">
      <c r="A12" s="259"/>
      <c r="B12" s="257"/>
      <c r="C12" s="257"/>
      <c r="D12" s="257"/>
      <c r="E12" s="257"/>
      <c r="F12" s="257"/>
      <c r="G12" s="257"/>
      <c r="H12" s="257"/>
      <c r="I12" s="257"/>
      <c r="J12" s="258"/>
    </row>
    <row r="13" spans="1:10" x14ac:dyDescent="0.2">
      <c r="A13" s="259"/>
      <c r="B13" s="257"/>
      <c r="C13" s="257"/>
      <c r="D13" s="257"/>
      <c r="E13" s="257"/>
      <c r="F13" s="257"/>
      <c r="G13" s="257"/>
      <c r="H13" s="257"/>
      <c r="I13" s="257"/>
      <c r="J13" s="258"/>
    </row>
    <row r="14" spans="1:10" x14ac:dyDescent="0.2">
      <c r="A14" s="259"/>
      <c r="B14" s="257"/>
      <c r="C14" s="257"/>
      <c r="D14" s="257"/>
      <c r="E14" s="257"/>
      <c r="F14" s="257"/>
      <c r="G14" s="257"/>
      <c r="H14" s="257"/>
      <c r="I14" s="257"/>
      <c r="J14" s="258"/>
    </row>
    <row r="15" spans="1:10" ht="6" customHeight="1" x14ac:dyDescent="0.2">
      <c r="A15" s="260"/>
      <c r="B15" s="261"/>
      <c r="C15" s="261"/>
      <c r="D15" s="261"/>
      <c r="E15" s="261"/>
      <c r="F15" s="261"/>
      <c r="G15" s="261"/>
      <c r="H15" s="261"/>
      <c r="I15" s="261"/>
      <c r="J15" s="262"/>
    </row>
    <row r="16" spans="1:10" ht="12.75" customHeight="1" x14ac:dyDescent="0.2">
      <c r="A16" s="263" t="s">
        <v>940</v>
      </c>
      <c r="B16" s="264"/>
      <c r="C16" s="264"/>
      <c r="D16" s="264"/>
      <c r="E16" s="264"/>
      <c r="F16" s="264"/>
      <c r="G16" s="264"/>
      <c r="H16" s="264"/>
      <c r="I16" s="264"/>
      <c r="J16" s="265"/>
    </row>
    <row r="17" spans="1:18" ht="12.75" customHeight="1" x14ac:dyDescent="0.2">
      <c r="A17" s="263"/>
      <c r="B17" s="264"/>
      <c r="C17" s="264"/>
      <c r="D17" s="264"/>
      <c r="E17" s="264"/>
      <c r="F17" s="264"/>
      <c r="G17" s="264"/>
      <c r="H17" s="264"/>
      <c r="I17" s="264"/>
      <c r="J17" s="265"/>
    </row>
    <row r="18" spans="1:18" ht="6" customHeight="1" x14ac:dyDescent="0.2">
      <c r="A18" s="114"/>
      <c r="B18" s="115"/>
      <c r="C18" s="115"/>
      <c r="D18" s="115"/>
      <c r="E18" s="115"/>
      <c r="F18" s="115"/>
      <c r="G18" s="115"/>
      <c r="H18" s="115"/>
      <c r="I18" s="115"/>
      <c r="J18" s="116"/>
    </row>
    <row r="19" spans="1:18" ht="12.75" customHeight="1" x14ac:dyDescent="0.2">
      <c r="A19" s="269" t="s">
        <v>907</v>
      </c>
      <c r="B19" s="270"/>
      <c r="C19" s="270"/>
      <c r="D19" s="270"/>
      <c r="E19" s="270"/>
      <c r="F19" s="270"/>
      <c r="G19" s="270"/>
      <c r="H19" s="270"/>
      <c r="I19" s="270"/>
      <c r="J19" s="271"/>
    </row>
    <row r="20" spans="1:18" ht="30" customHeight="1" x14ac:dyDescent="0.2">
      <c r="A20" s="272"/>
      <c r="B20" s="270"/>
      <c r="C20" s="270"/>
      <c r="D20" s="270"/>
      <c r="E20" s="270"/>
      <c r="F20" s="270"/>
      <c r="G20" s="270"/>
      <c r="H20" s="270"/>
      <c r="I20" s="270"/>
      <c r="J20" s="271"/>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6" t="s">
        <v>197</v>
      </c>
      <c r="B23" s="267"/>
      <c r="C23" s="267"/>
      <c r="D23" s="267"/>
      <c r="E23" s="268"/>
      <c r="F23" s="266" t="s">
        <v>198</v>
      </c>
      <c r="G23" s="267"/>
      <c r="H23" s="267"/>
      <c r="I23" s="267"/>
      <c r="J23" s="268"/>
      <c r="N23" s="150"/>
      <c r="O23" s="150"/>
      <c r="P23" s="150"/>
      <c r="Q23" s="150"/>
      <c r="R23" s="150"/>
    </row>
    <row r="24" spans="1:18" s="108" customFormat="1" ht="18.75" customHeight="1" x14ac:dyDescent="0.2">
      <c r="A24" s="247" t="s">
        <v>407</v>
      </c>
      <c r="B24" s="248"/>
      <c r="C24" s="248"/>
      <c r="D24" s="248"/>
      <c r="E24" s="249"/>
      <c r="F24" s="250">
        <v>44834</v>
      </c>
      <c r="G24" s="251"/>
      <c r="H24" s="251"/>
      <c r="I24" s="251"/>
      <c r="J24" s="252"/>
      <c r="N24" s="176"/>
      <c r="O24" s="176"/>
      <c r="P24" s="176"/>
      <c r="Q24" s="176"/>
      <c r="R24" s="176"/>
    </row>
    <row r="25" spans="1:18" ht="15" customHeight="1" x14ac:dyDescent="0.2">
      <c r="A25" s="253" t="s">
        <v>832</v>
      </c>
      <c r="B25" s="254"/>
      <c r="C25" s="254"/>
      <c r="D25" s="254"/>
      <c r="E25" s="254"/>
      <c r="F25" s="254"/>
      <c r="G25" s="254"/>
      <c r="H25" s="254"/>
      <c r="I25" s="254"/>
      <c r="J25" s="255"/>
      <c r="N25" s="4"/>
      <c r="O25" s="4"/>
      <c r="P25" s="4"/>
      <c r="Q25" s="4"/>
      <c r="R25" s="4"/>
    </row>
    <row r="26" spans="1:18" ht="15" customHeight="1" x14ac:dyDescent="0.2">
      <c r="A26" s="273" t="s">
        <v>523</v>
      </c>
      <c r="B26" s="274"/>
      <c r="C26" s="274"/>
      <c r="D26" s="274"/>
      <c r="E26" s="275"/>
      <c r="F26" s="273" t="s">
        <v>525</v>
      </c>
      <c r="G26" s="274"/>
      <c r="H26" s="274"/>
      <c r="I26" s="274"/>
      <c r="J26" s="275"/>
      <c r="N26" s="4"/>
      <c r="O26" s="4"/>
      <c r="P26" s="4"/>
      <c r="Q26" s="4"/>
      <c r="R26" s="4"/>
    </row>
    <row r="27" spans="1:18" ht="15" customHeight="1" x14ac:dyDescent="0.2">
      <c r="A27" s="281" t="s">
        <v>911</v>
      </c>
      <c r="B27" s="282"/>
      <c r="C27" s="282"/>
      <c r="D27" s="282"/>
      <c r="E27" s="283"/>
      <c r="F27" s="240" t="s">
        <v>912</v>
      </c>
      <c r="G27" s="284"/>
      <c r="H27" s="284"/>
      <c r="I27" s="284"/>
      <c r="J27" s="285"/>
      <c r="N27" s="287"/>
      <c r="O27" s="287"/>
      <c r="P27" s="287"/>
      <c r="Q27" s="287"/>
      <c r="R27" s="287"/>
    </row>
    <row r="28" spans="1:18" ht="15" customHeight="1" x14ac:dyDescent="0.2">
      <c r="A28" s="276" t="s">
        <v>463</v>
      </c>
      <c r="B28" s="277"/>
      <c r="C28" s="278"/>
      <c r="D28" s="276" t="s">
        <v>524</v>
      </c>
      <c r="E28" s="277"/>
      <c r="F28" s="277"/>
      <c r="G28" s="277"/>
      <c r="H28" s="277"/>
      <c r="I28" s="277"/>
      <c r="J28" s="278"/>
      <c r="N28" s="4"/>
      <c r="O28" s="4"/>
      <c r="P28" s="4"/>
      <c r="Q28" s="4"/>
      <c r="R28" s="4"/>
    </row>
    <row r="29" spans="1:18" ht="15" customHeight="1" x14ac:dyDescent="0.2">
      <c r="A29" s="240" t="s">
        <v>913</v>
      </c>
      <c r="B29" s="241"/>
      <c r="C29" s="242"/>
      <c r="D29" s="286" t="s">
        <v>914</v>
      </c>
      <c r="E29" s="241"/>
      <c r="F29" s="241"/>
      <c r="G29" s="241"/>
      <c r="H29" s="241"/>
      <c r="I29" s="241"/>
      <c r="J29" s="242"/>
      <c r="N29" s="4"/>
      <c r="O29" s="4"/>
      <c r="P29" s="4"/>
      <c r="Q29" s="4"/>
      <c r="R29" s="4"/>
    </row>
    <row r="30" spans="1:18" ht="15" customHeight="1" x14ac:dyDescent="0.2">
      <c r="A30" s="279" t="s">
        <v>842</v>
      </c>
      <c r="B30" s="280"/>
      <c r="C30" s="280"/>
      <c r="D30" s="280"/>
      <c r="E30" s="280"/>
      <c r="F30" s="254"/>
      <c r="G30" s="254"/>
      <c r="H30" s="254"/>
      <c r="I30" s="254"/>
      <c r="J30" s="255"/>
      <c r="N30" s="4"/>
      <c r="O30" s="4"/>
      <c r="P30" s="4"/>
      <c r="Q30" s="4"/>
      <c r="R30" s="4"/>
    </row>
    <row r="31" spans="1:18" ht="15" customHeight="1" x14ac:dyDescent="0.2">
      <c r="A31" s="273" t="s">
        <v>523</v>
      </c>
      <c r="B31" s="274"/>
      <c r="C31" s="274"/>
      <c r="D31" s="274"/>
      <c r="E31" s="274"/>
      <c r="F31" s="273" t="s">
        <v>525</v>
      </c>
      <c r="G31" s="274"/>
      <c r="H31" s="274"/>
      <c r="I31" s="274"/>
      <c r="J31" s="275"/>
    </row>
    <row r="32" spans="1:18" ht="15" customHeight="1" x14ac:dyDescent="0.2">
      <c r="A32" s="244" t="s">
        <v>915</v>
      </c>
      <c r="B32" s="245"/>
      <c r="C32" s="245"/>
      <c r="D32" s="245"/>
      <c r="E32" s="245"/>
      <c r="F32" s="244" t="s">
        <v>916</v>
      </c>
      <c r="G32" s="245"/>
      <c r="H32" s="245"/>
      <c r="I32" s="245"/>
      <c r="J32" s="246"/>
    </row>
    <row r="33" spans="1:21" ht="15" customHeight="1" x14ac:dyDescent="0.2">
      <c r="A33" s="273" t="s">
        <v>463</v>
      </c>
      <c r="B33" s="274"/>
      <c r="C33" s="275"/>
      <c r="D33" s="274" t="s">
        <v>524</v>
      </c>
      <c r="E33" s="274"/>
      <c r="F33" s="274"/>
      <c r="G33" s="274"/>
      <c r="H33" s="274"/>
      <c r="I33" s="274"/>
      <c r="J33" s="275"/>
    </row>
    <row r="34" spans="1:21" ht="15" customHeight="1" x14ac:dyDescent="0.2">
      <c r="A34" s="240" t="s">
        <v>917</v>
      </c>
      <c r="B34" s="241"/>
      <c r="C34" s="242"/>
      <c r="D34" s="243" t="s">
        <v>918</v>
      </c>
      <c r="E34" s="241"/>
      <c r="F34" s="241"/>
      <c r="G34" s="241"/>
      <c r="H34" s="241"/>
      <c r="I34" s="241"/>
      <c r="J34" s="242"/>
    </row>
    <row r="35" spans="1:21" x14ac:dyDescent="0.2">
      <c r="A35" s="288" t="s">
        <v>526</v>
      </c>
      <c r="B35" s="289"/>
      <c r="C35" s="289"/>
      <c r="D35" s="254"/>
      <c r="E35" s="254"/>
      <c r="F35" s="254"/>
      <c r="G35" s="254"/>
      <c r="H35" s="254"/>
      <c r="I35" s="254"/>
      <c r="J35" s="255"/>
    </row>
    <row r="36" spans="1:21" s="1" customFormat="1" ht="6" customHeight="1" x14ac:dyDescent="0.2">
      <c r="A36" s="78"/>
      <c r="B36" s="79"/>
      <c r="C36" s="79"/>
      <c r="D36" s="80"/>
      <c r="E36" s="80"/>
      <c r="F36" s="80"/>
      <c r="G36" s="80"/>
      <c r="H36" s="80"/>
      <c r="I36" s="80"/>
      <c r="J36" s="81"/>
    </row>
    <row r="37" spans="1:21" ht="12.75" customHeight="1" x14ac:dyDescent="0.2">
      <c r="A37" s="269" t="s">
        <v>964</v>
      </c>
      <c r="B37" s="292"/>
      <c r="C37" s="292"/>
      <c r="D37" s="292"/>
      <c r="E37" s="292"/>
      <c r="F37" s="292"/>
      <c r="G37" s="292"/>
      <c r="H37" s="292"/>
      <c r="I37" s="292"/>
      <c r="J37" s="293"/>
    </row>
    <row r="38" spans="1:21" x14ac:dyDescent="0.2">
      <c r="A38" s="269"/>
      <c r="B38" s="292"/>
      <c r="C38" s="292"/>
      <c r="D38" s="292"/>
      <c r="E38" s="292"/>
      <c r="F38" s="292"/>
      <c r="G38" s="292"/>
      <c r="H38" s="292"/>
      <c r="I38" s="292"/>
      <c r="J38" s="293"/>
      <c r="L38" s="4"/>
      <c r="M38" s="4"/>
      <c r="N38" s="4"/>
      <c r="O38" s="4"/>
      <c r="P38" s="4"/>
      <c r="Q38" s="4"/>
      <c r="R38" s="4"/>
      <c r="S38" s="4"/>
      <c r="T38" s="4"/>
      <c r="U38" s="4"/>
    </row>
    <row r="39" spans="1:21" x14ac:dyDescent="0.2">
      <c r="A39" s="269"/>
      <c r="B39" s="292"/>
      <c r="C39" s="292"/>
      <c r="D39" s="292"/>
      <c r="E39" s="292"/>
      <c r="F39" s="292"/>
      <c r="G39" s="292"/>
      <c r="H39" s="292"/>
      <c r="I39" s="292"/>
      <c r="J39" s="293"/>
      <c r="L39" s="4"/>
      <c r="M39" s="4"/>
      <c r="N39" s="4"/>
      <c r="O39" s="4"/>
      <c r="P39" s="4"/>
      <c r="Q39" s="4"/>
      <c r="R39" s="4"/>
      <c r="S39" s="4"/>
      <c r="T39" s="4"/>
      <c r="U39" s="4"/>
    </row>
    <row r="40" spans="1:21" ht="6" customHeight="1" x14ac:dyDescent="0.2">
      <c r="A40" s="269"/>
      <c r="B40" s="292"/>
      <c r="C40" s="292"/>
      <c r="D40" s="292"/>
      <c r="E40" s="292"/>
      <c r="F40" s="292"/>
      <c r="G40" s="292"/>
      <c r="H40" s="292"/>
      <c r="I40" s="292"/>
      <c r="J40" s="293"/>
      <c r="L40" s="4"/>
      <c r="M40" s="4"/>
      <c r="N40" s="4"/>
      <c r="O40" s="4"/>
      <c r="P40" s="4"/>
      <c r="Q40" s="4"/>
      <c r="R40" s="4"/>
      <c r="S40" s="4"/>
      <c r="T40" s="4"/>
      <c r="U40" s="4"/>
    </row>
    <row r="41" spans="1:21" ht="22.15" customHeight="1" x14ac:dyDescent="0.2">
      <c r="A41" s="269"/>
      <c r="B41" s="292"/>
      <c r="C41" s="292"/>
      <c r="D41" s="292"/>
      <c r="E41" s="292"/>
      <c r="F41" s="292"/>
      <c r="G41" s="292"/>
      <c r="H41" s="292"/>
      <c r="I41" s="292"/>
      <c r="J41" s="293"/>
      <c r="L41" s="290"/>
      <c r="M41" s="290"/>
      <c r="N41" s="290"/>
      <c r="O41" s="290"/>
      <c r="P41" s="290"/>
      <c r="Q41" s="290"/>
      <c r="R41" s="290"/>
      <c r="S41" s="290"/>
      <c r="T41" s="290"/>
      <c r="U41" s="4"/>
    </row>
    <row r="42" spans="1:21" ht="12" customHeight="1" x14ac:dyDescent="0.2">
      <c r="A42" s="269"/>
      <c r="B42" s="292"/>
      <c r="C42" s="292"/>
      <c r="D42" s="292"/>
      <c r="E42" s="292"/>
      <c r="F42" s="292"/>
      <c r="G42" s="292"/>
      <c r="H42" s="292"/>
      <c r="I42" s="292"/>
      <c r="J42" s="293"/>
      <c r="L42" s="290"/>
      <c r="M42" s="290"/>
      <c r="N42" s="290"/>
      <c r="O42" s="290"/>
      <c r="P42" s="290"/>
      <c r="Q42" s="290"/>
      <c r="R42" s="290"/>
      <c r="S42" s="290"/>
      <c r="T42" s="290"/>
      <c r="U42" s="4"/>
    </row>
    <row r="43" spans="1:21" ht="12.75" customHeight="1" x14ac:dyDescent="0.2">
      <c r="A43" s="269"/>
      <c r="B43" s="292"/>
      <c r="C43" s="292"/>
      <c r="D43" s="292"/>
      <c r="E43" s="292"/>
      <c r="F43" s="292"/>
      <c r="G43" s="292"/>
      <c r="H43" s="292"/>
      <c r="I43" s="292"/>
      <c r="J43" s="293"/>
      <c r="L43" s="290"/>
      <c r="M43" s="290"/>
      <c r="N43" s="290"/>
      <c r="O43" s="290"/>
      <c r="P43" s="290"/>
      <c r="Q43" s="290"/>
      <c r="R43" s="290"/>
      <c r="S43" s="290"/>
      <c r="T43" s="290"/>
      <c r="U43" s="4"/>
    </row>
    <row r="44" spans="1:21" ht="12.75" customHeight="1" x14ac:dyDescent="0.2">
      <c r="A44" s="269"/>
      <c r="B44" s="292"/>
      <c r="C44" s="292"/>
      <c r="D44" s="292"/>
      <c r="E44" s="292"/>
      <c r="F44" s="292"/>
      <c r="G44" s="292"/>
      <c r="H44" s="292"/>
      <c r="I44" s="292"/>
      <c r="J44" s="293"/>
      <c r="L44" s="290"/>
      <c r="M44" s="290"/>
      <c r="N44" s="290"/>
      <c r="O44" s="290"/>
      <c r="P44" s="290"/>
      <c r="Q44" s="290"/>
      <c r="R44" s="290"/>
      <c r="S44" s="290"/>
      <c r="T44" s="290"/>
      <c r="U44" s="4"/>
    </row>
    <row r="45" spans="1:21" ht="6" customHeight="1" x14ac:dyDescent="0.2">
      <c r="A45" s="269"/>
      <c r="B45" s="292"/>
      <c r="C45" s="292"/>
      <c r="D45" s="292"/>
      <c r="E45" s="292"/>
      <c r="F45" s="292"/>
      <c r="G45" s="292"/>
      <c r="H45" s="292"/>
      <c r="I45" s="292"/>
      <c r="J45" s="293"/>
      <c r="L45" s="290"/>
      <c r="M45" s="290"/>
      <c r="N45" s="290"/>
      <c r="O45" s="290"/>
      <c r="P45" s="290"/>
      <c r="Q45" s="290"/>
      <c r="R45" s="290"/>
      <c r="S45" s="290"/>
      <c r="T45" s="290"/>
      <c r="U45" s="4"/>
    </row>
    <row r="46" spans="1:21" ht="12.75" customHeight="1" x14ac:dyDescent="0.2">
      <c r="A46" s="269"/>
      <c r="B46" s="292"/>
      <c r="C46" s="292"/>
      <c r="D46" s="292"/>
      <c r="E46" s="292"/>
      <c r="F46" s="292"/>
      <c r="G46" s="292"/>
      <c r="H46" s="292"/>
      <c r="I46" s="292"/>
      <c r="J46" s="293"/>
      <c r="L46" s="4"/>
      <c r="M46" s="4"/>
      <c r="N46" s="4"/>
      <c r="O46" s="4"/>
      <c r="P46" s="4"/>
      <c r="Q46" s="4"/>
      <c r="R46" s="4"/>
      <c r="S46" s="4"/>
      <c r="T46" s="4"/>
      <c r="U46" s="4"/>
    </row>
    <row r="47" spans="1:21" ht="12.75" customHeight="1" x14ac:dyDescent="0.2">
      <c r="A47" s="269"/>
      <c r="B47" s="292"/>
      <c r="C47" s="292"/>
      <c r="D47" s="292"/>
      <c r="E47" s="292"/>
      <c r="F47" s="292"/>
      <c r="G47" s="292"/>
      <c r="H47" s="292"/>
      <c r="I47" s="292"/>
      <c r="J47" s="293"/>
      <c r="L47" s="4"/>
      <c r="M47" s="4"/>
      <c r="N47" s="4"/>
      <c r="O47" s="4"/>
      <c r="P47" s="4"/>
      <c r="Q47" s="4"/>
      <c r="R47" s="4"/>
      <c r="S47" s="4"/>
      <c r="T47" s="4"/>
      <c r="U47" s="4"/>
    </row>
    <row r="48" spans="1:21" ht="12.75" customHeight="1" x14ac:dyDescent="0.2">
      <c r="A48" s="269"/>
      <c r="B48" s="292"/>
      <c r="C48" s="292"/>
      <c r="D48" s="292"/>
      <c r="E48" s="292"/>
      <c r="F48" s="292"/>
      <c r="G48" s="292"/>
      <c r="H48" s="292"/>
      <c r="I48" s="292"/>
      <c r="J48" s="293"/>
      <c r="L48" s="291"/>
      <c r="M48" s="291"/>
      <c r="N48" s="291"/>
      <c r="O48" s="291"/>
      <c r="P48" s="291"/>
      <c r="Q48" s="291"/>
      <c r="R48" s="291"/>
      <c r="S48" s="291"/>
      <c r="T48" s="291"/>
      <c r="U48" s="4"/>
    </row>
    <row r="49" spans="1:21" ht="12" customHeight="1" x14ac:dyDescent="0.2">
      <c r="A49" s="269"/>
      <c r="B49" s="292"/>
      <c r="C49" s="292"/>
      <c r="D49" s="292"/>
      <c r="E49" s="292"/>
      <c r="F49" s="292"/>
      <c r="G49" s="292"/>
      <c r="H49" s="292"/>
      <c r="I49" s="292"/>
      <c r="J49" s="293"/>
      <c r="L49" s="291"/>
      <c r="M49" s="291"/>
      <c r="N49" s="291"/>
      <c r="O49" s="291"/>
      <c r="P49" s="291"/>
      <c r="Q49" s="291"/>
      <c r="R49" s="291"/>
      <c r="S49" s="291"/>
      <c r="T49" s="291"/>
      <c r="U49" s="4"/>
    </row>
    <row r="50" spans="1:21" s="113" customFormat="1" ht="55.9" customHeight="1" x14ac:dyDescent="0.2">
      <c r="A50" s="269"/>
      <c r="B50" s="292"/>
      <c r="C50" s="292"/>
      <c r="D50" s="292"/>
      <c r="E50" s="292"/>
      <c r="F50" s="292"/>
      <c r="G50" s="292"/>
      <c r="H50" s="292"/>
      <c r="I50" s="292"/>
      <c r="J50" s="293"/>
      <c r="L50" s="291"/>
      <c r="M50" s="291"/>
      <c r="N50" s="291"/>
      <c r="O50" s="291"/>
      <c r="P50" s="291"/>
      <c r="Q50" s="291"/>
      <c r="R50" s="291"/>
      <c r="S50" s="291"/>
      <c r="T50" s="291"/>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53C9FDBA-1D2B-4B11-8467-ABFB90CEB375}"/>
    <dataValidation allowBlank="1" showErrorMessage="1" prompt="Enter phone number in xxx-xxx-xxxx format." sqref="C29 C34" xr:uid="{00000000-0002-0000-0000-000003000000}"/>
    <dataValidation allowBlank="1" showErrorMessage="1" prompt="Enter fax number in xxx-xxx-xxxx format." sqref="D29:J29" xr:uid="{D1D3EA2A-B87B-413B-80DE-BA7D08A78C83}"/>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29:B29 A34:B34" xr:uid="{00000000-0002-0000-0000-000007000000}">
      <formula1>1</formula1>
      <formula2>40</formula2>
    </dataValidation>
  </dataValidations>
  <hyperlinks>
    <hyperlink ref="D29" r:id="rId1" xr:uid="{40DBA4BB-BF10-4D35-BC42-3FA0D9F78736}"/>
    <hyperlink ref="D34" r:id="rId2" xr:uid="{D3114872-F62B-4295-99FB-E46D253685B9}"/>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9" t="s">
        <v>322</v>
      </c>
      <c r="B1" s="590"/>
      <c r="C1" s="590"/>
      <c r="D1" s="590"/>
      <c r="E1" s="590"/>
      <c r="F1" s="590"/>
      <c r="G1" s="590"/>
      <c r="H1" s="590"/>
      <c r="I1" s="590"/>
      <c r="J1" s="591"/>
    </row>
    <row r="2" spans="1:11" x14ac:dyDescent="0.2">
      <c r="A2" s="592" t="s">
        <v>199</v>
      </c>
      <c r="B2" s="593"/>
      <c r="C2" s="593"/>
      <c r="D2" s="593"/>
      <c r="E2" s="593"/>
      <c r="F2" s="593"/>
      <c r="G2" s="593"/>
      <c r="H2" s="593"/>
      <c r="I2" s="593"/>
      <c r="J2" s="594"/>
    </row>
    <row r="3" spans="1:11" x14ac:dyDescent="0.2">
      <c r="A3" s="595"/>
      <c r="B3" s="596"/>
      <c r="C3" s="596"/>
      <c r="D3" s="596"/>
      <c r="E3" s="596"/>
      <c r="F3" s="596"/>
      <c r="G3" s="596"/>
      <c r="H3" s="596"/>
      <c r="I3" s="596"/>
      <c r="J3" s="597"/>
    </row>
    <row r="4" spans="1:11" x14ac:dyDescent="0.2">
      <c r="A4" s="598"/>
      <c r="B4" s="599"/>
      <c r="C4" s="599"/>
      <c r="D4" s="599"/>
      <c r="E4" s="599"/>
      <c r="F4" s="599"/>
      <c r="G4" s="599"/>
      <c r="H4" s="599"/>
      <c r="I4" s="599"/>
      <c r="J4" s="600"/>
    </row>
    <row r="5" spans="1:11" x14ac:dyDescent="0.2">
      <c r="A5" s="6"/>
      <c r="B5" s="7"/>
      <c r="C5" s="7"/>
      <c r="D5" s="7"/>
      <c r="E5" s="7"/>
      <c r="F5" s="7"/>
      <c r="G5" s="7"/>
      <c r="H5" s="7"/>
      <c r="I5" s="7"/>
      <c r="J5" s="8"/>
    </row>
    <row r="6" spans="1:11" x14ac:dyDescent="0.2">
      <c r="A6" s="32"/>
      <c r="B6" s="4"/>
      <c r="C6" s="4"/>
      <c r="D6" s="4"/>
      <c r="E6" s="4"/>
      <c r="F6" s="4"/>
      <c r="G6" s="4"/>
      <c r="H6" s="601" t="s">
        <v>200</v>
      </c>
      <c r="I6" s="601"/>
      <c r="J6" s="602"/>
      <c r="K6" s="3"/>
    </row>
    <row r="7" spans="1:11" x14ac:dyDescent="0.2">
      <c r="A7" s="605" t="s">
        <v>201</v>
      </c>
      <c r="B7" s="606"/>
      <c r="C7" s="606"/>
      <c r="D7" s="606"/>
      <c r="E7" s="606"/>
      <c r="F7" s="606"/>
      <c r="G7" s="606"/>
      <c r="H7" s="603"/>
      <c r="I7" s="603"/>
      <c r="J7" s="604"/>
    </row>
    <row r="8" spans="1:11" x14ac:dyDescent="0.2">
      <c r="A8" s="577" t="s">
        <v>369</v>
      </c>
      <c r="B8" s="578"/>
      <c r="C8" s="578"/>
      <c r="D8" s="578"/>
      <c r="E8" s="578"/>
      <c r="F8" s="578"/>
      <c r="G8" s="579"/>
      <c r="H8" s="5"/>
      <c r="I8" s="33"/>
      <c r="J8" s="5"/>
    </row>
    <row r="9" spans="1:11" x14ac:dyDescent="0.2">
      <c r="A9" s="580" t="s">
        <v>370</v>
      </c>
      <c r="B9" s="581"/>
      <c r="C9" s="581"/>
      <c r="D9" s="581"/>
      <c r="E9" s="581"/>
      <c r="F9" s="581"/>
      <c r="G9" s="582"/>
      <c r="H9" s="5"/>
      <c r="I9" s="34"/>
      <c r="J9" s="5"/>
    </row>
    <row r="10" spans="1:11" x14ac:dyDescent="0.2">
      <c r="A10" s="577" t="s">
        <v>202</v>
      </c>
      <c r="B10" s="578"/>
      <c r="C10" s="578"/>
      <c r="D10" s="578"/>
      <c r="E10" s="578"/>
      <c r="F10" s="578"/>
      <c r="G10" s="579"/>
      <c r="H10" s="5"/>
      <c r="I10" s="33"/>
      <c r="J10" s="5"/>
    </row>
    <row r="11" spans="1:11" x14ac:dyDescent="0.2">
      <c r="A11" s="580" t="s">
        <v>203</v>
      </c>
      <c r="B11" s="581"/>
      <c r="C11" s="581"/>
      <c r="D11" s="581"/>
      <c r="E11" s="581"/>
      <c r="F11" s="581"/>
      <c r="G11" s="582"/>
      <c r="H11" s="5"/>
      <c r="I11" s="34"/>
      <c r="J11" s="5"/>
    </row>
    <row r="12" spans="1:11" x14ac:dyDescent="0.2">
      <c r="A12" s="577" t="s">
        <v>204</v>
      </c>
      <c r="B12" s="578"/>
      <c r="C12" s="578"/>
      <c r="D12" s="578"/>
      <c r="E12" s="578"/>
      <c r="F12" s="578"/>
      <c r="G12" s="579"/>
      <c r="H12" s="5"/>
      <c r="I12" s="33"/>
      <c r="J12" s="5"/>
    </row>
    <row r="13" spans="1:11" x14ac:dyDescent="0.2">
      <c r="A13" s="580" t="s">
        <v>205</v>
      </c>
      <c r="B13" s="581"/>
      <c r="C13" s="581"/>
      <c r="D13" s="581"/>
      <c r="E13" s="581"/>
      <c r="F13" s="581"/>
      <c r="G13" s="582"/>
      <c r="H13" s="5"/>
      <c r="I13" s="34"/>
      <c r="J13" s="5"/>
    </row>
    <row r="14" spans="1:11" x14ac:dyDescent="0.2">
      <c r="A14" s="577" t="s">
        <v>371</v>
      </c>
      <c r="B14" s="578"/>
      <c r="C14" s="578"/>
      <c r="D14" s="578"/>
      <c r="E14" s="578"/>
      <c r="F14" s="578"/>
      <c r="G14" s="579"/>
      <c r="H14" s="5"/>
      <c r="I14" s="33"/>
      <c r="J14" s="5"/>
    </row>
    <row r="15" spans="1:11" x14ac:dyDescent="0.2">
      <c r="A15" s="580" t="s">
        <v>206</v>
      </c>
      <c r="B15" s="581"/>
      <c r="C15" s="581"/>
      <c r="D15" s="581"/>
      <c r="E15" s="581"/>
      <c r="F15" s="581"/>
      <c r="G15" s="582"/>
      <c r="H15" s="5"/>
      <c r="I15" s="34"/>
      <c r="J15" s="5"/>
    </row>
    <row r="16" spans="1:11" x14ac:dyDescent="0.2">
      <c r="A16" s="577" t="s">
        <v>207</v>
      </c>
      <c r="B16" s="578"/>
      <c r="C16" s="578"/>
      <c r="D16" s="578"/>
      <c r="E16" s="578"/>
      <c r="F16" s="578"/>
      <c r="G16" s="579"/>
      <c r="H16" s="5"/>
      <c r="I16" s="33"/>
      <c r="J16" s="5"/>
    </row>
    <row r="17" spans="1:10" x14ac:dyDescent="0.2">
      <c r="A17" s="580" t="s">
        <v>208</v>
      </c>
      <c r="B17" s="581"/>
      <c r="C17" s="581"/>
      <c r="D17" s="581"/>
      <c r="E17" s="581"/>
      <c r="F17" s="581"/>
      <c r="G17" s="582"/>
      <c r="H17" s="5"/>
      <c r="I17" s="34"/>
      <c r="J17" s="5"/>
    </row>
    <row r="18" spans="1:10" x14ac:dyDescent="0.2">
      <c r="A18" s="577" t="s">
        <v>209</v>
      </c>
      <c r="B18" s="578"/>
      <c r="C18" s="578"/>
      <c r="D18" s="578"/>
      <c r="E18" s="578"/>
      <c r="F18" s="578"/>
      <c r="G18" s="579"/>
      <c r="H18" s="5"/>
      <c r="I18" s="33"/>
      <c r="J18" s="5"/>
    </row>
    <row r="19" spans="1:10" x14ac:dyDescent="0.2">
      <c r="A19" s="580" t="s">
        <v>210</v>
      </c>
      <c r="B19" s="582"/>
      <c r="C19" s="583"/>
      <c r="D19" s="584"/>
      <c r="E19" s="584"/>
      <c r="F19" s="584"/>
      <c r="G19" s="585"/>
      <c r="H19" s="5"/>
      <c r="I19" s="34"/>
      <c r="J19" s="5"/>
    </row>
    <row r="20" spans="1:10" x14ac:dyDescent="0.2">
      <c r="A20" s="577" t="s">
        <v>210</v>
      </c>
      <c r="B20" s="579"/>
      <c r="C20" s="586"/>
      <c r="D20" s="587"/>
      <c r="E20" s="587"/>
      <c r="F20" s="587"/>
      <c r="G20" s="588"/>
      <c r="H20" s="5"/>
      <c r="I20" s="33"/>
      <c r="J20" s="5"/>
    </row>
    <row r="21" spans="1:10" x14ac:dyDescent="0.2">
      <c r="A21" s="580" t="s">
        <v>210</v>
      </c>
      <c r="B21" s="582"/>
      <c r="C21" s="583"/>
      <c r="D21" s="584"/>
      <c r="E21" s="584"/>
      <c r="F21" s="584"/>
      <c r="G21" s="585"/>
      <c r="H21" s="5"/>
      <c r="I21" s="34"/>
      <c r="J21" s="5"/>
    </row>
    <row r="22" spans="1:10" x14ac:dyDescent="0.2">
      <c r="A22" s="577" t="s">
        <v>210</v>
      </c>
      <c r="B22" s="579"/>
      <c r="C22" s="586"/>
      <c r="D22" s="587"/>
      <c r="E22" s="587"/>
      <c r="F22" s="587"/>
      <c r="G22" s="588"/>
      <c r="H22" s="5"/>
      <c r="I22" s="33"/>
      <c r="J22" s="5"/>
    </row>
    <row r="56" spans="1:8" x14ac:dyDescent="0.2">
      <c r="A56" s="575" t="s">
        <v>325</v>
      </c>
      <c r="B56" s="575"/>
      <c r="C56" s="575"/>
      <c r="D56" s="575"/>
      <c r="E56" s="576" t="str">
        <f>County</f>
        <v>Alameda</v>
      </c>
      <c r="F56" s="576"/>
      <c r="G56" s="576"/>
      <c r="H56" s="576"/>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9" t="s">
        <v>190</v>
      </c>
      <c r="B1" s="590"/>
      <c r="C1" s="590"/>
      <c r="D1" s="590"/>
      <c r="E1" s="590"/>
      <c r="F1" s="590"/>
      <c r="G1" s="590"/>
      <c r="H1" s="590"/>
      <c r="I1" s="590"/>
      <c r="J1" s="591"/>
    </row>
    <row r="2" spans="1:10" x14ac:dyDescent="0.2">
      <c r="A2" s="613" t="s">
        <v>390</v>
      </c>
      <c r="B2" s="614"/>
      <c r="C2" s="614"/>
      <c r="D2" s="614"/>
      <c r="E2" s="614"/>
      <c r="F2" s="614"/>
      <c r="G2" s="614"/>
      <c r="H2" s="614"/>
      <c r="I2" s="614"/>
      <c r="J2" s="615"/>
    </row>
    <row r="3" spans="1:10" x14ac:dyDescent="0.2">
      <c r="A3" s="607" t="s">
        <v>391</v>
      </c>
      <c r="B3" s="608"/>
      <c r="C3" s="608"/>
      <c r="D3" s="608"/>
      <c r="E3" s="608"/>
      <c r="F3" s="608"/>
      <c r="G3" s="608"/>
      <c r="H3" s="608"/>
      <c r="I3" s="608"/>
      <c r="J3" s="609"/>
    </row>
    <row r="4" spans="1:10" x14ac:dyDescent="0.2">
      <c r="A4" s="607" t="s">
        <v>392</v>
      </c>
      <c r="B4" s="608"/>
      <c r="C4" s="608"/>
      <c r="D4" s="608"/>
      <c r="E4" s="608"/>
      <c r="F4" s="608"/>
      <c r="G4" s="608"/>
      <c r="H4" s="608"/>
      <c r="I4" s="608"/>
      <c r="J4" s="609"/>
    </row>
    <row r="5" spans="1:10" x14ac:dyDescent="0.2">
      <c r="A5" s="607" t="s">
        <v>393</v>
      </c>
      <c r="B5" s="608"/>
      <c r="C5" s="608"/>
      <c r="D5" s="608"/>
      <c r="E5" s="608"/>
      <c r="F5" s="608"/>
      <c r="G5" s="608"/>
      <c r="H5" s="608"/>
      <c r="I5" s="608"/>
      <c r="J5" s="609"/>
    </row>
    <row r="6" spans="1:10" x14ac:dyDescent="0.2">
      <c r="A6" s="610" t="s">
        <v>394</v>
      </c>
      <c r="B6" s="611"/>
      <c r="C6" s="611"/>
      <c r="D6" s="611"/>
      <c r="E6" s="611"/>
      <c r="F6" s="611"/>
      <c r="G6" s="611"/>
      <c r="H6" s="611"/>
      <c r="I6" s="611"/>
      <c r="J6" s="612"/>
    </row>
    <row r="7" spans="1:10" x14ac:dyDescent="0.2">
      <c r="A7" s="18" t="s">
        <v>395</v>
      </c>
      <c r="B7" s="19"/>
      <c r="C7" s="19"/>
      <c r="D7" s="19"/>
      <c r="E7" s="19"/>
      <c r="F7" s="19"/>
      <c r="G7" s="19"/>
      <c r="H7" s="35"/>
      <c r="I7" s="19"/>
      <c r="J7" s="20"/>
    </row>
    <row r="8" spans="1:10" x14ac:dyDescent="0.2">
      <c r="A8" s="616" t="s">
        <v>396</v>
      </c>
      <c r="B8" s="617"/>
      <c r="C8" s="617"/>
      <c r="D8" s="617"/>
      <c r="E8" s="617"/>
      <c r="F8" s="617"/>
      <c r="G8" s="617"/>
      <c r="H8" s="617"/>
      <c r="I8" s="617"/>
      <c r="J8" s="618"/>
    </row>
    <row r="9" spans="1:10" x14ac:dyDescent="0.2">
      <c r="A9" s="619" t="s">
        <v>196</v>
      </c>
      <c r="B9" s="611"/>
      <c r="C9" s="611"/>
      <c r="D9" s="611"/>
      <c r="E9" s="611"/>
      <c r="F9" s="611"/>
      <c r="G9" s="611"/>
      <c r="H9" s="611"/>
      <c r="I9" s="611"/>
      <c r="J9" s="612"/>
    </row>
    <row r="10" spans="1:10" x14ac:dyDescent="0.2">
      <c r="A10" s="625"/>
      <c r="B10" s="325"/>
      <c r="C10" s="325"/>
      <c r="D10" s="325"/>
      <c r="E10" s="325"/>
      <c r="F10" s="325"/>
      <c r="G10" s="325"/>
      <c r="H10" s="325"/>
      <c r="I10" s="325"/>
      <c r="J10" s="326"/>
    </row>
    <row r="11" spans="1:10" x14ac:dyDescent="0.2">
      <c r="A11" s="327"/>
      <c r="B11" s="328"/>
      <c r="C11" s="328"/>
      <c r="D11" s="328"/>
      <c r="E11" s="328"/>
      <c r="F11" s="328"/>
      <c r="G11" s="328"/>
      <c r="H11" s="328"/>
      <c r="I11" s="328"/>
      <c r="J11" s="329"/>
    </row>
    <row r="12" spans="1:10" x14ac:dyDescent="0.2">
      <c r="A12" s="327"/>
      <c r="B12" s="328"/>
      <c r="C12" s="328"/>
      <c r="D12" s="328"/>
      <c r="E12" s="328"/>
      <c r="F12" s="328"/>
      <c r="G12" s="328"/>
      <c r="H12" s="328"/>
      <c r="I12" s="328"/>
      <c r="J12" s="329"/>
    </row>
    <row r="13" spans="1:10" x14ac:dyDescent="0.2">
      <c r="A13" s="327"/>
      <c r="B13" s="328"/>
      <c r="C13" s="328"/>
      <c r="D13" s="328"/>
      <c r="E13" s="328"/>
      <c r="F13" s="328"/>
      <c r="G13" s="328"/>
      <c r="H13" s="328"/>
      <c r="I13" s="328"/>
      <c r="J13" s="329"/>
    </row>
    <row r="14" spans="1:10" x14ac:dyDescent="0.2">
      <c r="A14" s="327"/>
      <c r="B14" s="328"/>
      <c r="C14" s="328"/>
      <c r="D14" s="328"/>
      <c r="E14" s="328"/>
      <c r="F14" s="328"/>
      <c r="G14" s="328"/>
      <c r="H14" s="328"/>
      <c r="I14" s="328"/>
      <c r="J14" s="329"/>
    </row>
    <row r="15" spans="1:10" x14ac:dyDescent="0.2">
      <c r="A15" s="327"/>
      <c r="B15" s="328"/>
      <c r="C15" s="328"/>
      <c r="D15" s="328"/>
      <c r="E15" s="328"/>
      <c r="F15" s="328"/>
      <c r="G15" s="328"/>
      <c r="H15" s="328"/>
      <c r="I15" s="328"/>
      <c r="J15" s="329"/>
    </row>
    <row r="16" spans="1:10" x14ac:dyDescent="0.2">
      <c r="A16" s="327"/>
      <c r="B16" s="328"/>
      <c r="C16" s="328"/>
      <c r="D16" s="328"/>
      <c r="E16" s="328"/>
      <c r="F16" s="328"/>
      <c r="G16" s="328"/>
      <c r="H16" s="328"/>
      <c r="I16" s="328"/>
      <c r="J16" s="329"/>
    </row>
    <row r="17" spans="1:10" x14ac:dyDescent="0.2">
      <c r="A17" s="327"/>
      <c r="B17" s="328"/>
      <c r="C17" s="328"/>
      <c r="D17" s="328"/>
      <c r="E17" s="328"/>
      <c r="F17" s="328"/>
      <c r="G17" s="328"/>
      <c r="H17" s="328"/>
      <c r="I17" s="328"/>
      <c r="J17" s="329"/>
    </row>
    <row r="18" spans="1:10" x14ac:dyDescent="0.2">
      <c r="A18" s="327"/>
      <c r="B18" s="328"/>
      <c r="C18" s="328"/>
      <c r="D18" s="328"/>
      <c r="E18" s="328"/>
      <c r="F18" s="328"/>
      <c r="G18" s="328"/>
      <c r="H18" s="328"/>
      <c r="I18" s="328"/>
      <c r="J18" s="329"/>
    </row>
    <row r="19" spans="1:10" x14ac:dyDescent="0.2">
      <c r="A19" s="327"/>
      <c r="B19" s="328"/>
      <c r="C19" s="328"/>
      <c r="D19" s="328"/>
      <c r="E19" s="328"/>
      <c r="F19" s="328"/>
      <c r="G19" s="328"/>
      <c r="H19" s="328"/>
      <c r="I19" s="328"/>
      <c r="J19" s="329"/>
    </row>
    <row r="20" spans="1:10" x14ac:dyDescent="0.2">
      <c r="A20" s="327"/>
      <c r="B20" s="328"/>
      <c r="C20" s="328"/>
      <c r="D20" s="328"/>
      <c r="E20" s="328"/>
      <c r="F20" s="328"/>
      <c r="G20" s="328"/>
      <c r="H20" s="328"/>
      <c r="I20" s="328"/>
      <c r="J20" s="329"/>
    </row>
    <row r="21" spans="1:10" x14ac:dyDescent="0.2">
      <c r="A21" s="327"/>
      <c r="B21" s="328"/>
      <c r="C21" s="328"/>
      <c r="D21" s="328"/>
      <c r="E21" s="328"/>
      <c r="F21" s="328"/>
      <c r="G21" s="328"/>
      <c r="H21" s="328"/>
      <c r="I21" s="328"/>
      <c r="J21" s="329"/>
    </row>
    <row r="22" spans="1:10" x14ac:dyDescent="0.2">
      <c r="A22" s="327"/>
      <c r="B22" s="328"/>
      <c r="C22" s="328"/>
      <c r="D22" s="328"/>
      <c r="E22" s="328"/>
      <c r="F22" s="328"/>
      <c r="G22" s="328"/>
      <c r="H22" s="328"/>
      <c r="I22" s="328"/>
      <c r="J22" s="329"/>
    </row>
    <row r="23" spans="1:10" x14ac:dyDescent="0.2">
      <c r="A23" s="327"/>
      <c r="B23" s="328"/>
      <c r="C23" s="328"/>
      <c r="D23" s="328"/>
      <c r="E23" s="328"/>
      <c r="F23" s="328"/>
      <c r="G23" s="328"/>
      <c r="H23" s="328"/>
      <c r="I23" s="328"/>
      <c r="J23" s="329"/>
    </row>
    <row r="24" spans="1:10" x14ac:dyDescent="0.2">
      <c r="A24" s="327"/>
      <c r="B24" s="328"/>
      <c r="C24" s="328"/>
      <c r="D24" s="328"/>
      <c r="E24" s="328"/>
      <c r="F24" s="328"/>
      <c r="G24" s="328"/>
      <c r="H24" s="328"/>
      <c r="I24" s="328"/>
      <c r="J24" s="329"/>
    </row>
    <row r="25" spans="1:10" x14ac:dyDescent="0.2">
      <c r="A25" s="330"/>
      <c r="B25" s="331"/>
      <c r="C25" s="331"/>
      <c r="D25" s="331"/>
      <c r="E25" s="331"/>
      <c r="F25" s="331"/>
      <c r="G25" s="331"/>
      <c r="H25" s="331"/>
      <c r="I25" s="331"/>
      <c r="J25" s="332"/>
    </row>
    <row r="26" spans="1:10" x14ac:dyDescent="0.2">
      <c r="A26" s="28" t="s">
        <v>191</v>
      </c>
      <c r="B26" s="29"/>
      <c r="C26" s="29"/>
      <c r="D26" s="29"/>
      <c r="E26" s="29"/>
      <c r="F26" s="29"/>
      <c r="G26" s="29"/>
      <c r="H26" s="29"/>
      <c r="I26" s="29"/>
      <c r="J26" s="30"/>
    </row>
    <row r="27" spans="1:10" x14ac:dyDescent="0.2">
      <c r="A27" s="625"/>
      <c r="B27" s="325"/>
      <c r="C27" s="325"/>
      <c r="D27" s="325"/>
      <c r="E27" s="325"/>
      <c r="F27" s="325"/>
      <c r="G27" s="325"/>
      <c r="H27" s="325"/>
      <c r="I27" s="325"/>
      <c r="J27" s="326"/>
    </row>
    <row r="28" spans="1:10" x14ac:dyDescent="0.2">
      <c r="A28" s="327"/>
      <c r="B28" s="328"/>
      <c r="C28" s="328"/>
      <c r="D28" s="328"/>
      <c r="E28" s="328"/>
      <c r="F28" s="328"/>
      <c r="G28" s="328"/>
      <c r="H28" s="328"/>
      <c r="I28" s="328"/>
      <c r="J28" s="329"/>
    </row>
    <row r="29" spans="1:10" x14ac:dyDescent="0.2">
      <c r="A29" s="327"/>
      <c r="B29" s="328"/>
      <c r="C29" s="328"/>
      <c r="D29" s="328"/>
      <c r="E29" s="328"/>
      <c r="F29" s="328"/>
      <c r="G29" s="328"/>
      <c r="H29" s="328"/>
      <c r="I29" s="328"/>
      <c r="J29" s="329"/>
    </row>
    <row r="30" spans="1:10" x14ac:dyDescent="0.2">
      <c r="A30" s="327"/>
      <c r="B30" s="328"/>
      <c r="C30" s="328"/>
      <c r="D30" s="328"/>
      <c r="E30" s="328"/>
      <c r="F30" s="328"/>
      <c r="G30" s="328"/>
      <c r="H30" s="328"/>
      <c r="I30" s="328"/>
      <c r="J30" s="329"/>
    </row>
    <row r="31" spans="1:10" x14ac:dyDescent="0.2">
      <c r="A31" s="327"/>
      <c r="B31" s="328"/>
      <c r="C31" s="328"/>
      <c r="D31" s="328"/>
      <c r="E31" s="328"/>
      <c r="F31" s="328"/>
      <c r="G31" s="328"/>
      <c r="H31" s="328"/>
      <c r="I31" s="328"/>
      <c r="J31" s="329"/>
    </row>
    <row r="32" spans="1:10" x14ac:dyDescent="0.2">
      <c r="A32" s="327"/>
      <c r="B32" s="328"/>
      <c r="C32" s="328"/>
      <c r="D32" s="328"/>
      <c r="E32" s="328"/>
      <c r="F32" s="328"/>
      <c r="G32" s="328"/>
      <c r="H32" s="328"/>
      <c r="I32" s="328"/>
      <c r="J32" s="329"/>
    </row>
    <row r="33" spans="1:10" x14ac:dyDescent="0.2">
      <c r="A33" s="327"/>
      <c r="B33" s="328"/>
      <c r="C33" s="328"/>
      <c r="D33" s="328"/>
      <c r="E33" s="328"/>
      <c r="F33" s="328"/>
      <c r="G33" s="328"/>
      <c r="H33" s="328"/>
      <c r="I33" s="328"/>
      <c r="J33" s="329"/>
    </row>
    <row r="34" spans="1:10" x14ac:dyDescent="0.2">
      <c r="A34" s="327"/>
      <c r="B34" s="328"/>
      <c r="C34" s="328"/>
      <c r="D34" s="328"/>
      <c r="E34" s="328"/>
      <c r="F34" s="328"/>
      <c r="G34" s="328"/>
      <c r="H34" s="328"/>
      <c r="I34" s="328"/>
      <c r="J34" s="329"/>
    </row>
    <row r="35" spans="1:10" x14ac:dyDescent="0.2">
      <c r="A35" s="327"/>
      <c r="B35" s="328"/>
      <c r="C35" s="328"/>
      <c r="D35" s="328"/>
      <c r="E35" s="328"/>
      <c r="F35" s="328"/>
      <c r="G35" s="328"/>
      <c r="H35" s="328"/>
      <c r="I35" s="328"/>
      <c r="J35" s="329"/>
    </row>
    <row r="36" spans="1:10" x14ac:dyDescent="0.2">
      <c r="A36" s="327"/>
      <c r="B36" s="328"/>
      <c r="C36" s="328"/>
      <c r="D36" s="328"/>
      <c r="E36" s="328"/>
      <c r="F36" s="328"/>
      <c r="G36" s="328"/>
      <c r="H36" s="328"/>
      <c r="I36" s="328"/>
      <c r="J36" s="329"/>
    </row>
    <row r="37" spans="1:10" x14ac:dyDescent="0.2">
      <c r="A37" s="327"/>
      <c r="B37" s="328"/>
      <c r="C37" s="328"/>
      <c r="D37" s="328"/>
      <c r="E37" s="328"/>
      <c r="F37" s="328"/>
      <c r="G37" s="328"/>
      <c r="H37" s="328"/>
      <c r="I37" s="328"/>
      <c r="J37" s="329"/>
    </row>
    <row r="38" spans="1:10" x14ac:dyDescent="0.2">
      <c r="A38" s="330"/>
      <c r="B38" s="331"/>
      <c r="C38" s="331"/>
      <c r="D38" s="331"/>
      <c r="E38" s="331"/>
      <c r="F38" s="331"/>
      <c r="G38" s="331"/>
      <c r="H38" s="331"/>
      <c r="I38" s="331"/>
      <c r="J38" s="332"/>
    </row>
    <row r="39" spans="1:10" x14ac:dyDescent="0.2">
      <c r="A39" s="620" t="s">
        <v>327</v>
      </c>
      <c r="B39" s="621"/>
      <c r="C39" s="621"/>
      <c r="D39" s="621"/>
      <c r="E39" s="621"/>
      <c r="F39" s="621"/>
      <c r="G39" s="621"/>
      <c r="H39" s="621"/>
      <c r="I39" s="621"/>
      <c r="J39" s="622"/>
    </row>
    <row r="40" spans="1:10" x14ac:dyDescent="0.2">
      <c r="A40" s="619" t="s">
        <v>321</v>
      </c>
      <c r="B40" s="623"/>
      <c r="C40" s="623"/>
      <c r="D40" s="623"/>
      <c r="E40" s="623"/>
      <c r="F40" s="623"/>
      <c r="G40" s="623"/>
      <c r="H40" s="623"/>
      <c r="I40" s="623"/>
      <c r="J40" s="624"/>
    </row>
    <row r="41" spans="1:10" x14ac:dyDescent="0.2">
      <c r="A41" s="625"/>
      <c r="B41" s="325"/>
      <c r="C41" s="325"/>
      <c r="D41" s="325"/>
      <c r="E41" s="325"/>
      <c r="F41" s="325"/>
      <c r="G41" s="325"/>
      <c r="H41" s="325"/>
      <c r="I41" s="325"/>
      <c r="J41" s="326"/>
    </row>
    <row r="42" spans="1:10" x14ac:dyDescent="0.2">
      <c r="A42" s="327"/>
      <c r="B42" s="328"/>
      <c r="C42" s="328"/>
      <c r="D42" s="328"/>
      <c r="E42" s="328"/>
      <c r="F42" s="328"/>
      <c r="G42" s="328"/>
      <c r="H42" s="328"/>
      <c r="I42" s="328"/>
      <c r="J42" s="329"/>
    </row>
    <row r="43" spans="1:10" x14ac:dyDescent="0.2">
      <c r="A43" s="327"/>
      <c r="B43" s="328"/>
      <c r="C43" s="328"/>
      <c r="D43" s="328"/>
      <c r="E43" s="328"/>
      <c r="F43" s="328"/>
      <c r="G43" s="328"/>
      <c r="H43" s="328"/>
      <c r="I43" s="328"/>
      <c r="J43" s="329"/>
    </row>
    <row r="44" spans="1:10" x14ac:dyDescent="0.2">
      <c r="A44" s="327"/>
      <c r="B44" s="328"/>
      <c r="C44" s="328"/>
      <c r="D44" s="328"/>
      <c r="E44" s="328"/>
      <c r="F44" s="328"/>
      <c r="G44" s="328"/>
      <c r="H44" s="328"/>
      <c r="I44" s="328"/>
      <c r="J44" s="329"/>
    </row>
    <row r="45" spans="1:10" x14ac:dyDescent="0.2">
      <c r="A45" s="327"/>
      <c r="B45" s="328"/>
      <c r="C45" s="328"/>
      <c r="D45" s="328"/>
      <c r="E45" s="328"/>
      <c r="F45" s="328"/>
      <c r="G45" s="328"/>
      <c r="H45" s="328"/>
      <c r="I45" s="328"/>
      <c r="J45" s="329"/>
    </row>
    <row r="46" spans="1:10" x14ac:dyDescent="0.2">
      <c r="A46" s="327"/>
      <c r="B46" s="328"/>
      <c r="C46" s="328"/>
      <c r="D46" s="328"/>
      <c r="E46" s="328"/>
      <c r="F46" s="328"/>
      <c r="G46" s="328"/>
      <c r="H46" s="328"/>
      <c r="I46" s="328"/>
      <c r="J46" s="329"/>
    </row>
    <row r="47" spans="1:10" x14ac:dyDescent="0.2">
      <c r="A47" s="327"/>
      <c r="B47" s="328"/>
      <c r="C47" s="328"/>
      <c r="D47" s="328"/>
      <c r="E47" s="328"/>
      <c r="F47" s="328"/>
      <c r="G47" s="328"/>
      <c r="H47" s="328"/>
      <c r="I47" s="328"/>
      <c r="J47" s="329"/>
    </row>
    <row r="48" spans="1:10" x14ac:dyDescent="0.2">
      <c r="A48" s="327"/>
      <c r="B48" s="328"/>
      <c r="C48" s="328"/>
      <c r="D48" s="328"/>
      <c r="E48" s="328"/>
      <c r="F48" s="328"/>
      <c r="G48" s="328"/>
      <c r="H48" s="328"/>
      <c r="I48" s="328"/>
      <c r="J48" s="329"/>
    </row>
    <row r="49" spans="1:10" x14ac:dyDescent="0.2">
      <c r="A49" s="327"/>
      <c r="B49" s="328"/>
      <c r="C49" s="328"/>
      <c r="D49" s="328"/>
      <c r="E49" s="328"/>
      <c r="F49" s="328"/>
      <c r="G49" s="328"/>
      <c r="H49" s="328"/>
      <c r="I49" s="328"/>
      <c r="J49" s="329"/>
    </row>
    <row r="50" spans="1:10" x14ac:dyDescent="0.2">
      <c r="A50" s="327"/>
      <c r="B50" s="328"/>
      <c r="C50" s="328"/>
      <c r="D50" s="328"/>
      <c r="E50" s="328"/>
      <c r="F50" s="328"/>
      <c r="G50" s="328"/>
      <c r="H50" s="328"/>
      <c r="I50" s="328"/>
      <c r="J50" s="329"/>
    </row>
    <row r="51" spans="1:10" x14ac:dyDescent="0.2">
      <c r="A51" s="327"/>
      <c r="B51" s="328"/>
      <c r="C51" s="328"/>
      <c r="D51" s="328"/>
      <c r="E51" s="328"/>
      <c r="F51" s="328"/>
      <c r="G51" s="328"/>
      <c r="H51" s="328"/>
      <c r="I51" s="328"/>
      <c r="J51" s="329"/>
    </row>
    <row r="52" spans="1:10" x14ac:dyDescent="0.2">
      <c r="A52" s="330"/>
      <c r="B52" s="331"/>
      <c r="C52" s="331"/>
      <c r="D52" s="331"/>
      <c r="E52" s="331"/>
      <c r="F52" s="331"/>
      <c r="G52" s="331"/>
      <c r="H52" s="331"/>
      <c r="I52" s="331"/>
      <c r="J52" s="332"/>
    </row>
    <row r="53" spans="1:10" x14ac:dyDescent="0.2">
      <c r="A53" s="575" t="s">
        <v>325</v>
      </c>
      <c r="B53" s="575"/>
      <c r="C53" s="575"/>
      <c r="D53" s="575"/>
      <c r="E53" s="576" t="str">
        <f>County</f>
        <v>Alameda</v>
      </c>
      <c r="F53" s="576"/>
      <c r="G53" s="576"/>
      <c r="H53" s="576"/>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9" t="s">
        <v>285</v>
      </c>
      <c r="B1" s="590"/>
      <c r="C1" s="590"/>
      <c r="D1" s="590"/>
      <c r="E1" s="590"/>
      <c r="F1" s="590"/>
      <c r="G1" s="590"/>
      <c r="H1" s="590"/>
      <c r="I1" s="590"/>
      <c r="J1" s="591"/>
    </row>
    <row r="2" spans="1:10" x14ac:dyDescent="0.2">
      <c r="A2" s="613" t="s">
        <v>397</v>
      </c>
      <c r="B2" s="614"/>
      <c r="C2" s="614"/>
      <c r="D2" s="614"/>
      <c r="E2" s="614"/>
      <c r="F2" s="614"/>
      <c r="G2" s="614"/>
      <c r="H2" s="614"/>
      <c r="I2" s="614"/>
      <c r="J2" s="615"/>
    </row>
    <row r="3" spans="1:10" x14ac:dyDescent="0.2">
      <c r="A3" s="607" t="s">
        <v>398</v>
      </c>
      <c r="B3" s="608"/>
      <c r="C3" s="608"/>
      <c r="D3" s="608"/>
      <c r="E3" s="608"/>
      <c r="F3" s="608"/>
      <c r="G3" s="608"/>
      <c r="H3" s="608"/>
      <c r="I3" s="608"/>
      <c r="J3" s="609"/>
    </row>
    <row r="4" spans="1:10" x14ac:dyDescent="0.2">
      <c r="A4" s="607" t="s">
        <v>399</v>
      </c>
      <c r="B4" s="608"/>
      <c r="C4" s="608"/>
      <c r="D4" s="608"/>
      <c r="E4" s="608"/>
      <c r="F4" s="608"/>
      <c r="G4" s="608"/>
      <c r="H4" s="608"/>
      <c r="I4" s="608"/>
      <c r="J4" s="609"/>
    </row>
    <row r="5" spans="1:10" x14ac:dyDescent="0.2">
      <c r="A5" s="607" t="s">
        <v>400</v>
      </c>
      <c r="B5" s="608"/>
      <c r="C5" s="608"/>
      <c r="D5" s="608"/>
      <c r="E5" s="608"/>
      <c r="F5" s="608"/>
      <c r="G5" s="608"/>
      <c r="H5" s="608"/>
      <c r="I5" s="608"/>
      <c r="J5" s="609"/>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27" t="s">
        <v>194</v>
      </c>
      <c r="B8" s="611"/>
      <c r="C8" s="611"/>
      <c r="D8" s="611"/>
      <c r="E8" s="611"/>
      <c r="F8" s="611"/>
      <c r="G8" s="611"/>
      <c r="H8" s="611"/>
      <c r="I8" s="611"/>
      <c r="J8" s="612"/>
    </row>
    <row r="9" spans="1:10" x14ac:dyDescent="0.2">
      <c r="A9" s="625"/>
      <c r="B9" s="325"/>
      <c r="C9" s="325"/>
      <c r="D9" s="325"/>
      <c r="E9" s="325"/>
      <c r="F9" s="325"/>
      <c r="G9" s="325"/>
      <c r="H9" s="325"/>
      <c r="I9" s="325"/>
      <c r="J9" s="326"/>
    </row>
    <row r="10" spans="1:10" x14ac:dyDescent="0.2">
      <c r="A10" s="327"/>
      <c r="B10" s="328"/>
      <c r="C10" s="328"/>
      <c r="D10" s="328"/>
      <c r="E10" s="328"/>
      <c r="F10" s="328"/>
      <c r="G10" s="328"/>
      <c r="H10" s="328"/>
      <c r="I10" s="328"/>
      <c r="J10" s="329"/>
    </row>
    <row r="11" spans="1:10" x14ac:dyDescent="0.2">
      <c r="A11" s="327"/>
      <c r="B11" s="328"/>
      <c r="C11" s="328"/>
      <c r="D11" s="328"/>
      <c r="E11" s="328"/>
      <c r="F11" s="328"/>
      <c r="G11" s="328"/>
      <c r="H11" s="328"/>
      <c r="I11" s="328"/>
      <c r="J11" s="329"/>
    </row>
    <row r="12" spans="1:10" x14ac:dyDescent="0.2">
      <c r="A12" s="327"/>
      <c r="B12" s="328"/>
      <c r="C12" s="328"/>
      <c r="D12" s="328"/>
      <c r="E12" s="328"/>
      <c r="F12" s="328"/>
      <c r="G12" s="328"/>
      <c r="H12" s="328"/>
      <c r="I12" s="328"/>
      <c r="J12" s="329"/>
    </row>
    <row r="13" spans="1:10" x14ac:dyDescent="0.2">
      <c r="A13" s="327"/>
      <c r="B13" s="328"/>
      <c r="C13" s="328"/>
      <c r="D13" s="328"/>
      <c r="E13" s="328"/>
      <c r="F13" s="328"/>
      <c r="G13" s="328"/>
      <c r="H13" s="328"/>
      <c r="I13" s="328"/>
      <c r="J13" s="329"/>
    </row>
    <row r="14" spans="1:10" x14ac:dyDescent="0.2">
      <c r="A14" s="327"/>
      <c r="B14" s="328"/>
      <c r="C14" s="328"/>
      <c r="D14" s="328"/>
      <c r="E14" s="328"/>
      <c r="F14" s="328"/>
      <c r="G14" s="328"/>
      <c r="H14" s="328"/>
      <c r="I14" s="328"/>
      <c r="J14" s="329"/>
    </row>
    <row r="15" spans="1:10" x14ac:dyDescent="0.2">
      <c r="A15" s="327"/>
      <c r="B15" s="328"/>
      <c r="C15" s="328"/>
      <c r="D15" s="328"/>
      <c r="E15" s="328"/>
      <c r="F15" s="328"/>
      <c r="G15" s="328"/>
      <c r="H15" s="328"/>
      <c r="I15" s="328"/>
      <c r="J15" s="329"/>
    </row>
    <row r="16" spans="1:10" x14ac:dyDescent="0.2">
      <c r="A16" s="327"/>
      <c r="B16" s="328"/>
      <c r="C16" s="328"/>
      <c r="D16" s="328"/>
      <c r="E16" s="328"/>
      <c r="F16" s="328"/>
      <c r="G16" s="328"/>
      <c r="H16" s="328"/>
      <c r="I16" s="328"/>
      <c r="J16" s="329"/>
    </row>
    <row r="17" spans="1:10" x14ac:dyDescent="0.2">
      <c r="A17" s="327"/>
      <c r="B17" s="328"/>
      <c r="C17" s="328"/>
      <c r="D17" s="328"/>
      <c r="E17" s="328"/>
      <c r="F17" s="328"/>
      <c r="G17" s="328"/>
      <c r="H17" s="328"/>
      <c r="I17" s="328"/>
      <c r="J17" s="329"/>
    </row>
    <row r="18" spans="1:10" x14ac:dyDescent="0.2">
      <c r="A18" s="327"/>
      <c r="B18" s="328"/>
      <c r="C18" s="328"/>
      <c r="D18" s="328"/>
      <c r="E18" s="328"/>
      <c r="F18" s="328"/>
      <c r="G18" s="328"/>
      <c r="H18" s="328"/>
      <c r="I18" s="328"/>
      <c r="J18" s="329"/>
    </row>
    <row r="19" spans="1:10" x14ac:dyDescent="0.2">
      <c r="A19" s="327"/>
      <c r="B19" s="328"/>
      <c r="C19" s="328"/>
      <c r="D19" s="328"/>
      <c r="E19" s="328"/>
      <c r="F19" s="328"/>
      <c r="G19" s="328"/>
      <c r="H19" s="328"/>
      <c r="I19" s="328"/>
      <c r="J19" s="329"/>
    </row>
    <row r="20" spans="1:10" x14ac:dyDescent="0.2">
      <c r="A20" s="327"/>
      <c r="B20" s="328"/>
      <c r="C20" s="328"/>
      <c r="D20" s="328"/>
      <c r="E20" s="328"/>
      <c r="F20" s="328"/>
      <c r="G20" s="328"/>
      <c r="H20" s="328"/>
      <c r="I20" s="328"/>
      <c r="J20" s="329"/>
    </row>
    <row r="21" spans="1:10" x14ac:dyDescent="0.2">
      <c r="A21" s="327"/>
      <c r="B21" s="328"/>
      <c r="C21" s="328"/>
      <c r="D21" s="328"/>
      <c r="E21" s="328"/>
      <c r="F21" s="328"/>
      <c r="G21" s="328"/>
      <c r="H21" s="328"/>
      <c r="I21" s="328"/>
      <c r="J21" s="329"/>
    </row>
    <row r="22" spans="1:10" x14ac:dyDescent="0.2">
      <c r="A22" s="327"/>
      <c r="B22" s="328"/>
      <c r="C22" s="328"/>
      <c r="D22" s="328"/>
      <c r="E22" s="328"/>
      <c r="F22" s="328"/>
      <c r="G22" s="328"/>
      <c r="H22" s="328"/>
      <c r="I22" s="328"/>
      <c r="J22" s="329"/>
    </row>
    <row r="23" spans="1:10" x14ac:dyDescent="0.2">
      <c r="A23" s="327"/>
      <c r="B23" s="328"/>
      <c r="C23" s="328"/>
      <c r="D23" s="328"/>
      <c r="E23" s="328"/>
      <c r="F23" s="328"/>
      <c r="G23" s="328"/>
      <c r="H23" s="328"/>
      <c r="I23" s="328"/>
      <c r="J23" s="329"/>
    </row>
    <row r="24" spans="1:10" x14ac:dyDescent="0.2">
      <c r="A24" s="330"/>
      <c r="B24" s="331"/>
      <c r="C24" s="331"/>
      <c r="D24" s="331"/>
      <c r="E24" s="331"/>
      <c r="F24" s="331"/>
      <c r="G24" s="331"/>
      <c r="H24" s="331"/>
      <c r="I24" s="331"/>
      <c r="J24" s="332"/>
    </row>
    <row r="25" spans="1:10" ht="15.75" x14ac:dyDescent="0.25">
      <c r="A25" s="639" t="s">
        <v>213</v>
      </c>
      <c r="B25" s="640"/>
      <c r="C25" s="640"/>
      <c r="D25" s="641"/>
      <c r="E25" s="639"/>
      <c r="F25" s="641"/>
      <c r="G25" s="639"/>
      <c r="H25" s="640"/>
      <c r="I25" s="640"/>
      <c r="J25" s="641"/>
    </row>
    <row r="26" spans="1:10" x14ac:dyDescent="0.2">
      <c r="A26" s="628" t="s">
        <v>195</v>
      </c>
      <c r="B26" s="629"/>
      <c r="C26" s="629"/>
      <c r="D26" s="629"/>
      <c r="E26" s="629"/>
      <c r="F26" s="629"/>
      <c r="G26" s="629"/>
      <c r="H26" s="629"/>
      <c r="I26" s="629"/>
      <c r="J26" s="630"/>
    </row>
    <row r="27" spans="1:10" x14ac:dyDescent="0.2">
      <c r="A27" s="631"/>
      <c r="B27" s="632"/>
      <c r="C27" s="632"/>
      <c r="D27" s="632"/>
      <c r="E27" s="632"/>
      <c r="F27" s="632"/>
      <c r="G27" s="632"/>
      <c r="H27" s="632"/>
      <c r="I27" s="632"/>
      <c r="J27" s="633"/>
    </row>
    <row r="28" spans="1:10" x14ac:dyDescent="0.2">
      <c r="A28" s="634"/>
      <c r="B28" s="635"/>
      <c r="C28" s="635"/>
      <c r="D28" s="635"/>
      <c r="E28" s="635"/>
      <c r="F28" s="635"/>
      <c r="G28" s="635"/>
      <c r="H28" s="635"/>
      <c r="I28" s="635"/>
      <c r="J28" s="636"/>
    </row>
    <row r="29" spans="1:10" x14ac:dyDescent="0.2">
      <c r="A29" s="625"/>
      <c r="B29" s="325"/>
      <c r="C29" s="325"/>
      <c r="D29" s="325"/>
      <c r="E29" s="325"/>
      <c r="F29" s="325"/>
      <c r="G29" s="325"/>
      <c r="H29" s="325"/>
      <c r="I29" s="325"/>
      <c r="J29" s="326"/>
    </row>
    <row r="30" spans="1:10" x14ac:dyDescent="0.2">
      <c r="A30" s="327"/>
      <c r="B30" s="328"/>
      <c r="C30" s="328"/>
      <c r="D30" s="328"/>
      <c r="E30" s="328"/>
      <c r="F30" s="328"/>
      <c r="G30" s="328"/>
      <c r="H30" s="328"/>
      <c r="I30" s="328"/>
      <c r="J30" s="329"/>
    </row>
    <row r="31" spans="1:10" x14ac:dyDescent="0.2">
      <c r="A31" s="327"/>
      <c r="B31" s="328"/>
      <c r="C31" s="328"/>
      <c r="D31" s="328"/>
      <c r="E31" s="328"/>
      <c r="F31" s="328"/>
      <c r="G31" s="328"/>
      <c r="H31" s="328"/>
      <c r="I31" s="328"/>
      <c r="J31" s="329"/>
    </row>
    <row r="32" spans="1:10" x14ac:dyDescent="0.2">
      <c r="A32" s="327"/>
      <c r="B32" s="328"/>
      <c r="C32" s="328"/>
      <c r="D32" s="328"/>
      <c r="E32" s="328"/>
      <c r="F32" s="328"/>
      <c r="G32" s="328"/>
      <c r="H32" s="328"/>
      <c r="I32" s="328"/>
      <c r="J32" s="329"/>
    </row>
    <row r="33" spans="1:10" x14ac:dyDescent="0.2">
      <c r="A33" s="327"/>
      <c r="B33" s="328"/>
      <c r="C33" s="328"/>
      <c r="D33" s="328"/>
      <c r="E33" s="328"/>
      <c r="F33" s="328"/>
      <c r="G33" s="328"/>
      <c r="H33" s="328"/>
      <c r="I33" s="328"/>
      <c r="J33" s="329"/>
    </row>
    <row r="34" spans="1:10" x14ac:dyDescent="0.2">
      <c r="A34" s="327"/>
      <c r="B34" s="328"/>
      <c r="C34" s="328"/>
      <c r="D34" s="328"/>
      <c r="E34" s="328"/>
      <c r="F34" s="328"/>
      <c r="G34" s="328"/>
      <c r="H34" s="328"/>
      <c r="I34" s="328"/>
      <c r="J34" s="329"/>
    </row>
    <row r="35" spans="1:10" x14ac:dyDescent="0.2">
      <c r="A35" s="327"/>
      <c r="B35" s="328"/>
      <c r="C35" s="328"/>
      <c r="D35" s="328"/>
      <c r="E35" s="328"/>
      <c r="F35" s="328"/>
      <c r="G35" s="328"/>
      <c r="H35" s="328"/>
      <c r="I35" s="328"/>
      <c r="J35" s="329"/>
    </row>
    <row r="36" spans="1:10" x14ac:dyDescent="0.2">
      <c r="A36" s="327"/>
      <c r="B36" s="328"/>
      <c r="C36" s="328"/>
      <c r="D36" s="328"/>
      <c r="E36" s="328"/>
      <c r="F36" s="328"/>
      <c r="G36" s="328"/>
      <c r="H36" s="328"/>
      <c r="I36" s="328"/>
      <c r="J36" s="329"/>
    </row>
    <row r="37" spans="1:10" x14ac:dyDescent="0.2">
      <c r="A37" s="327"/>
      <c r="B37" s="328"/>
      <c r="C37" s="328"/>
      <c r="D37" s="328"/>
      <c r="E37" s="328"/>
      <c r="F37" s="328"/>
      <c r="G37" s="328"/>
      <c r="H37" s="328"/>
      <c r="I37" s="328"/>
      <c r="J37" s="329"/>
    </row>
    <row r="38" spans="1:10" x14ac:dyDescent="0.2">
      <c r="A38" s="327"/>
      <c r="B38" s="328"/>
      <c r="C38" s="328"/>
      <c r="D38" s="328"/>
      <c r="E38" s="328"/>
      <c r="F38" s="328"/>
      <c r="G38" s="328"/>
      <c r="H38" s="328"/>
      <c r="I38" s="328"/>
      <c r="J38" s="329"/>
    </row>
    <row r="39" spans="1:10" x14ac:dyDescent="0.2">
      <c r="A39" s="327"/>
      <c r="B39" s="328"/>
      <c r="C39" s="328"/>
      <c r="D39" s="328"/>
      <c r="E39" s="328"/>
      <c r="F39" s="328"/>
      <c r="G39" s="328"/>
      <c r="H39" s="328"/>
      <c r="I39" s="328"/>
      <c r="J39" s="329"/>
    </row>
    <row r="40" spans="1:10" x14ac:dyDescent="0.2">
      <c r="A40" s="327"/>
      <c r="B40" s="328"/>
      <c r="C40" s="328"/>
      <c r="D40" s="328"/>
      <c r="E40" s="328"/>
      <c r="F40" s="328"/>
      <c r="G40" s="328"/>
      <c r="H40" s="328"/>
      <c r="I40" s="328"/>
      <c r="J40" s="329"/>
    </row>
    <row r="41" spans="1:10" x14ac:dyDescent="0.2">
      <c r="A41" s="327"/>
      <c r="B41" s="328"/>
      <c r="C41" s="328"/>
      <c r="D41" s="328"/>
      <c r="E41" s="328"/>
      <c r="F41" s="328"/>
      <c r="G41" s="328"/>
      <c r="H41" s="328"/>
      <c r="I41" s="328"/>
      <c r="J41" s="329"/>
    </row>
    <row r="42" spans="1:10" x14ac:dyDescent="0.2">
      <c r="A42" s="327"/>
      <c r="B42" s="328"/>
      <c r="C42" s="328"/>
      <c r="D42" s="328"/>
      <c r="E42" s="328"/>
      <c r="F42" s="328"/>
      <c r="G42" s="328"/>
      <c r="H42" s="328"/>
      <c r="I42" s="328"/>
      <c r="J42" s="329"/>
    </row>
    <row r="43" spans="1:10" x14ac:dyDescent="0.2">
      <c r="A43" s="330"/>
      <c r="B43" s="331"/>
      <c r="C43" s="331"/>
      <c r="D43" s="331"/>
      <c r="E43" s="331"/>
      <c r="F43" s="331"/>
      <c r="G43" s="331"/>
      <c r="H43" s="331"/>
      <c r="I43" s="331"/>
      <c r="J43" s="332"/>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37" t="s">
        <v>403</v>
      </c>
      <c r="B53" s="637"/>
      <c r="C53" s="637"/>
      <c r="D53" s="637"/>
      <c r="E53" s="637"/>
      <c r="F53" s="637"/>
      <c r="G53" s="637"/>
      <c r="H53" s="637"/>
      <c r="I53" s="637"/>
      <c r="J53" s="637"/>
    </row>
    <row r="54" spans="1:10" x14ac:dyDescent="0.2">
      <c r="A54" s="638" t="s">
        <v>404</v>
      </c>
      <c r="B54" s="638"/>
      <c r="C54" s="638"/>
      <c r="D54" s="638"/>
      <c r="E54" s="638"/>
      <c r="F54" s="638"/>
      <c r="G54" s="638"/>
      <c r="H54" s="638"/>
      <c r="I54" s="638"/>
      <c r="J54" s="638"/>
    </row>
    <row r="55" spans="1:10" x14ac:dyDescent="0.2">
      <c r="A55" s="39"/>
      <c r="B55" s="39"/>
      <c r="C55" s="39"/>
      <c r="D55" s="39"/>
      <c r="E55" s="39"/>
      <c r="F55" s="39"/>
      <c r="G55" s="39"/>
      <c r="H55" s="39"/>
      <c r="I55" s="39"/>
      <c r="J55" s="39"/>
    </row>
    <row r="56" spans="1:10" x14ac:dyDescent="0.2">
      <c r="A56" s="575" t="s">
        <v>325</v>
      </c>
      <c r="B56" s="575"/>
      <c r="C56" s="575"/>
      <c r="D56" s="575"/>
      <c r="E56" s="626" t="str">
        <f>County</f>
        <v>Alameda</v>
      </c>
      <c r="F56" s="626"/>
      <c r="G56" s="626"/>
      <c r="H56" s="626"/>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Alameda</v>
      </c>
    </row>
    <row r="2" spans="1:2" x14ac:dyDescent="0.2">
      <c r="A2" t="s">
        <v>541</v>
      </c>
      <c r="B2" s="25">
        <f>Reportdate</f>
        <v>44834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Marcus Dawal</v>
      </c>
    </row>
    <row r="10" spans="1:2" x14ac:dyDescent="0.2">
      <c r="A10" t="s">
        <v>218</v>
      </c>
      <c r="B10" t="str">
        <f>primarytitle</f>
        <v>Interim Chief Probation Officer</v>
      </c>
    </row>
    <row r="11" spans="1:2" x14ac:dyDescent="0.2">
      <c r="A11" t="s">
        <v>217</v>
      </c>
      <c r="B11" t="str">
        <f>primphone</f>
        <v>510-268-7233</v>
      </c>
    </row>
    <row r="12" spans="1:2" x14ac:dyDescent="0.2">
      <c r="A12" t="s">
        <v>193</v>
      </c>
      <c r="B12" s="10" t="str">
        <f>preemail</f>
        <v>mdawal@acgov.org</v>
      </c>
    </row>
    <row r="13" spans="1:2" x14ac:dyDescent="0.2">
      <c r="A13" t="s">
        <v>365</v>
      </c>
      <c r="B13" t="str">
        <f>seccontact</f>
        <v>Brian Ford</v>
      </c>
    </row>
    <row r="14" spans="1:2" x14ac:dyDescent="0.2">
      <c r="A14" t="s">
        <v>366</v>
      </c>
      <c r="B14" t="str">
        <f>seccontitle</f>
        <v xml:space="preserve">Assistant Chief </v>
      </c>
    </row>
    <row r="15" spans="1:2" x14ac:dyDescent="0.2">
      <c r="A15" t="s">
        <v>367</v>
      </c>
      <c r="B15" t="str">
        <f>secphone</f>
        <v>510-268-7228</v>
      </c>
    </row>
    <row r="16" spans="1:2" x14ac:dyDescent="0.2">
      <c r="A16" t="s">
        <v>368</v>
      </c>
      <c r="B16" t="str">
        <f>secemail</f>
        <v>brford@acgov.org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2947988</v>
      </c>
    </row>
    <row r="24" spans="1:2" x14ac:dyDescent="0.2">
      <c r="A24" t="s">
        <v>548</v>
      </c>
      <c r="B24" s="11">
        <f>t1yobgserv</f>
        <v>523661</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25275</v>
      </c>
    </row>
    <row r="29" spans="1:2" x14ac:dyDescent="0.2">
      <c r="A29" t="s">
        <v>553</v>
      </c>
      <c r="B29" s="11">
        <f>t1yobgothr1</f>
        <v>97771</v>
      </c>
    </row>
    <row r="30" spans="1:2" x14ac:dyDescent="0.2">
      <c r="A30" t="s">
        <v>554</v>
      </c>
      <c r="B30" s="11">
        <f>t1yobgothr2</f>
        <v>0</v>
      </c>
    </row>
    <row r="31" spans="1:2" x14ac:dyDescent="0.2">
      <c r="A31" t="s">
        <v>582</v>
      </c>
      <c r="B31" s="11">
        <f>t1yobgothr3</f>
        <v>0</v>
      </c>
    </row>
    <row r="32" spans="1:2" x14ac:dyDescent="0.2">
      <c r="A32" t="s">
        <v>555</v>
      </c>
      <c r="B32" s="11">
        <f>t1yobgtot</f>
        <v>3594695</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104350</v>
      </c>
    </row>
    <row r="50" spans="1:2" x14ac:dyDescent="0.2">
      <c r="A50" t="s">
        <v>572</v>
      </c>
      <c r="B50" s="11">
        <f>t1otherothr2</f>
        <v>0</v>
      </c>
    </row>
    <row r="51" spans="1:2" x14ac:dyDescent="0.2">
      <c r="A51" t="s">
        <v>584</v>
      </c>
      <c r="B51" s="11">
        <f>t1otherothr3</f>
        <v>0</v>
      </c>
    </row>
    <row r="52" spans="1:2" x14ac:dyDescent="0.2">
      <c r="A52" t="s">
        <v>573</v>
      </c>
      <c r="B52" s="11">
        <f>t1othertot</f>
        <v>104350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Alameda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Alameda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t="str">
        <f>t1other1</f>
        <v>Internal Services Fund</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104350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Alameda</v>
      </c>
      <c r="B2" s="25">
        <f>Reportdate</f>
        <v>44834</v>
      </c>
      <c r="C2" s="24" t="e">
        <f>Chief</f>
        <v>#REF!</v>
      </c>
      <c r="D2" t="e">
        <f>Chiefphone2</f>
        <v>#REF!</v>
      </c>
      <c r="E2" s="10" t="e">
        <f>Address</f>
        <v>#REF!</v>
      </c>
      <c r="F2" s="10" t="e">
        <f>City</f>
        <v>#REF!</v>
      </c>
      <c r="G2" s="9" t="e">
        <f>ZIP</f>
        <v>#REF!</v>
      </c>
      <c r="H2" s="10" t="e">
        <f>Chiefemail2</f>
        <v>#REF!</v>
      </c>
      <c r="I2" t="str">
        <f>primcontact</f>
        <v>Marcus Dawal</v>
      </c>
      <c r="J2" t="str">
        <f>primarytitle</f>
        <v>Interim Chief Probation Officer</v>
      </c>
      <c r="K2" t="str">
        <f>primphone</f>
        <v>510-268-7233</v>
      </c>
      <c r="L2" s="10" t="str">
        <f>preemail</f>
        <v>mdawal@acgov.org</v>
      </c>
      <c r="M2" t="str">
        <f>seccontact</f>
        <v>Brian Ford</v>
      </c>
      <c r="N2" t="str">
        <f>seccontitle</f>
        <v xml:space="preserve">Assistant Chief </v>
      </c>
      <c r="O2" t="str">
        <f>secphone</f>
        <v>510-268-7228</v>
      </c>
      <c r="P2" t="str">
        <f>secemail</f>
        <v>brford@acgov.org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2947988</v>
      </c>
      <c r="X2" s="11">
        <f>t1yobgserv</f>
        <v>523661</v>
      </c>
      <c r="Y2" s="11">
        <f>t1yobgprof</f>
        <v>0</v>
      </c>
      <c r="Z2" s="11">
        <f>t1yobgcbo</f>
        <v>0</v>
      </c>
      <c r="AA2" s="11">
        <f>t1yobgequip</f>
        <v>0</v>
      </c>
      <c r="AB2" s="11">
        <f>t1yobgadmin</f>
        <v>25275</v>
      </c>
      <c r="AC2" s="11">
        <f>t1yobgothr1</f>
        <v>97771</v>
      </c>
      <c r="AD2" s="11">
        <f>t1yobgothr2</f>
        <v>0</v>
      </c>
      <c r="AE2" s="11">
        <f>t1yobgothr3</f>
        <v>0</v>
      </c>
      <c r="AF2" s="11">
        <f>t1yobgtot</f>
        <v>3594695</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104350</v>
      </c>
      <c r="AX2" s="11">
        <f>t1otherothr2</f>
        <v>0</v>
      </c>
      <c r="AY2" s="11">
        <f>t1otherothr3</f>
        <v>0</v>
      </c>
      <c r="AZ2" s="11">
        <f>t1othertot</f>
        <v>104350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Alameda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Alameda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Internal Services Fund</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104350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7" sqref="I27:J27"/>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6" t="s">
        <v>843</v>
      </c>
      <c r="B1" s="297"/>
      <c r="C1" s="297"/>
      <c r="D1" s="297"/>
      <c r="E1" s="297"/>
      <c r="F1" s="297"/>
      <c r="G1" s="297"/>
      <c r="H1" s="297"/>
      <c r="I1" s="297"/>
      <c r="J1" s="297"/>
      <c r="K1" s="294" t="str">
        <f>'CONTACT INFORMATION'!$A$24</f>
        <v>Alameda</v>
      </c>
      <c r="L1" s="294"/>
      <c r="M1" s="294"/>
      <c r="N1" s="294"/>
      <c r="O1" s="295"/>
      <c r="P1" s="208"/>
      <c r="Q1" s="208"/>
      <c r="R1" s="208"/>
      <c r="S1" s="208"/>
      <c r="T1" s="208"/>
      <c r="U1" s="208"/>
      <c r="V1" s="208"/>
      <c r="W1" s="208"/>
      <c r="X1" s="208"/>
    </row>
    <row r="2" spans="1:24" s="1" customFormat="1" ht="8.25" customHeight="1" x14ac:dyDescent="0.25">
      <c r="A2" s="147"/>
      <c r="B2" s="147"/>
      <c r="C2" s="147"/>
      <c r="D2" s="147"/>
      <c r="E2" s="147"/>
      <c r="F2" s="147"/>
      <c r="G2" s="147"/>
      <c r="H2" s="147"/>
      <c r="I2" s="147"/>
      <c r="J2" s="147"/>
      <c r="K2" s="148"/>
      <c r="L2" s="148"/>
      <c r="M2" s="148"/>
      <c r="N2" s="148"/>
      <c r="O2" s="148"/>
      <c r="P2" s="209"/>
      <c r="Q2" s="209"/>
      <c r="R2" s="209"/>
      <c r="S2" s="209"/>
      <c r="T2" s="209"/>
      <c r="U2" s="209"/>
      <c r="V2" s="209"/>
      <c r="W2" s="209"/>
      <c r="X2" s="209"/>
    </row>
    <row r="3" spans="1:24" s="1" customFormat="1" ht="15.75" customHeight="1" x14ac:dyDescent="0.2">
      <c r="A3" s="299" t="s">
        <v>844</v>
      </c>
      <c r="B3" s="300"/>
      <c r="C3" s="300"/>
      <c r="D3" s="300"/>
      <c r="E3" s="300"/>
      <c r="F3" s="300"/>
      <c r="G3" s="300"/>
      <c r="H3" s="300"/>
      <c r="I3" s="300"/>
      <c r="J3" s="300"/>
      <c r="K3" s="300"/>
      <c r="L3" s="300"/>
      <c r="M3" s="300"/>
      <c r="N3" s="300"/>
      <c r="O3" s="301"/>
      <c r="P3" s="209"/>
      <c r="Q3" s="209"/>
      <c r="R3" s="209"/>
      <c r="S3" s="209"/>
      <c r="T3" s="209"/>
      <c r="U3" s="209"/>
      <c r="V3" s="209"/>
      <c r="W3" s="209"/>
      <c r="X3" s="209"/>
    </row>
    <row r="4" spans="1:24" s="42" customFormat="1" ht="59.25" customHeight="1" x14ac:dyDescent="0.2">
      <c r="A4" s="303" t="s">
        <v>941</v>
      </c>
      <c r="B4" s="304"/>
      <c r="C4" s="304"/>
      <c r="D4" s="304"/>
      <c r="E4" s="304"/>
      <c r="F4" s="304"/>
      <c r="G4" s="304"/>
      <c r="H4" s="304"/>
      <c r="I4" s="304"/>
      <c r="J4" s="304"/>
      <c r="K4" s="304"/>
      <c r="L4" s="304"/>
      <c r="M4" s="304"/>
      <c r="N4" s="304"/>
      <c r="O4" s="305"/>
      <c r="P4" s="210"/>
      <c r="Q4" s="210"/>
      <c r="R4" s="210"/>
      <c r="S4" s="210"/>
      <c r="T4" s="210"/>
      <c r="U4" s="210"/>
      <c r="V4" s="210"/>
      <c r="W4" s="210"/>
      <c r="X4" s="210"/>
    </row>
    <row r="5" spans="1:24" s="44" customFormat="1" ht="12.75" customHeight="1" x14ac:dyDescent="0.2">
      <c r="A5" s="89"/>
      <c r="B5" s="71"/>
      <c r="C5" s="71"/>
      <c r="D5" s="71"/>
      <c r="E5" s="71"/>
      <c r="F5" s="71"/>
      <c r="G5" s="71"/>
      <c r="H5" s="71"/>
      <c r="I5" s="71"/>
      <c r="J5" s="71"/>
      <c r="K5" s="71"/>
      <c r="L5" s="71"/>
      <c r="M5" s="71"/>
      <c r="N5" s="71"/>
      <c r="O5" s="90"/>
      <c r="P5" s="211"/>
      <c r="Q5" s="211"/>
      <c r="R5" s="211"/>
      <c r="S5" s="211"/>
      <c r="T5" s="211"/>
      <c r="U5" s="211"/>
      <c r="V5" s="211"/>
      <c r="W5" s="211"/>
      <c r="X5" s="211"/>
    </row>
    <row r="6" spans="1:24" s="44" customFormat="1" ht="12.75" customHeight="1" x14ac:dyDescent="0.2">
      <c r="A6" s="89"/>
      <c r="B6" s="71"/>
      <c r="C6" s="298"/>
      <c r="D6" s="298"/>
      <c r="E6" s="298"/>
      <c r="F6" s="298"/>
      <c r="G6" s="298"/>
      <c r="H6" s="298"/>
      <c r="I6" s="298"/>
      <c r="J6" s="298"/>
      <c r="K6" s="298"/>
      <c r="L6" s="298"/>
      <c r="M6" s="71"/>
      <c r="N6" s="71"/>
      <c r="O6" s="90"/>
      <c r="P6" s="211"/>
      <c r="Q6" s="211"/>
      <c r="R6" s="211"/>
      <c r="S6" s="211"/>
      <c r="T6" s="211"/>
      <c r="U6" s="211"/>
      <c r="V6" s="211"/>
      <c r="W6" s="211"/>
      <c r="X6" s="211"/>
    </row>
    <row r="7" spans="1:24" s="14" customFormat="1" ht="17.25" customHeight="1" x14ac:dyDescent="0.2">
      <c r="A7" s="93"/>
      <c r="B7" s="94"/>
      <c r="C7" s="94"/>
      <c r="D7" s="302" t="s">
        <v>813</v>
      </c>
      <c r="E7" s="302"/>
      <c r="F7" s="302"/>
      <c r="G7" s="302"/>
      <c r="H7" s="302"/>
      <c r="I7" s="302"/>
      <c r="J7" s="302"/>
      <c r="K7" s="302"/>
      <c r="L7" s="302"/>
      <c r="M7" s="205"/>
      <c r="N7" s="94"/>
      <c r="O7" s="95"/>
      <c r="P7" s="212"/>
      <c r="Q7" s="212"/>
      <c r="R7" s="212"/>
      <c r="S7" s="212"/>
      <c r="T7" s="212"/>
      <c r="U7" s="212"/>
      <c r="V7" s="212"/>
      <c r="W7" s="212"/>
      <c r="X7" s="212"/>
    </row>
    <row r="8" spans="1:24" s="41" customFormat="1" ht="15" x14ac:dyDescent="0.25">
      <c r="A8" s="96"/>
      <c r="B8" s="138"/>
      <c r="C8" s="136"/>
      <c r="D8" s="177"/>
      <c r="E8" s="306" t="s">
        <v>884</v>
      </c>
      <c r="F8" s="306"/>
      <c r="G8" s="306"/>
      <c r="H8" s="306"/>
      <c r="I8" s="307">
        <v>1</v>
      </c>
      <c r="J8" s="308"/>
      <c r="K8" s="137"/>
      <c r="L8" s="137"/>
      <c r="M8" s="137"/>
      <c r="N8" s="178"/>
      <c r="O8" s="179"/>
      <c r="P8" s="213"/>
      <c r="Q8" s="213"/>
      <c r="R8" s="213"/>
      <c r="S8" s="213"/>
      <c r="T8" s="213"/>
      <c r="U8" s="213"/>
      <c r="V8" s="213"/>
      <c r="W8" s="213"/>
      <c r="X8" s="213"/>
    </row>
    <row r="9" spans="1:24" s="41" customFormat="1" ht="15" x14ac:dyDescent="0.25">
      <c r="A9" s="96"/>
      <c r="B9" s="138"/>
      <c r="C9" s="136"/>
      <c r="D9" s="177"/>
      <c r="E9" s="309" t="s">
        <v>885</v>
      </c>
      <c r="F9" s="309"/>
      <c r="G9" s="309"/>
      <c r="H9" s="309"/>
      <c r="I9" s="310">
        <v>4</v>
      </c>
      <c r="J9" s="311"/>
      <c r="K9" s="137"/>
      <c r="L9" s="137"/>
      <c r="M9" s="137"/>
      <c r="N9" s="178"/>
      <c r="O9" s="179"/>
      <c r="P9" s="213"/>
      <c r="Q9" s="213"/>
      <c r="R9" s="213"/>
      <c r="S9" s="213"/>
      <c r="T9" s="213"/>
      <c r="U9" s="213"/>
      <c r="V9" s="213"/>
      <c r="W9" s="213"/>
      <c r="X9" s="213"/>
    </row>
    <row r="10" spans="1:24" s="41" customFormat="1" ht="15" x14ac:dyDescent="0.25">
      <c r="A10" s="96"/>
      <c r="B10" s="138"/>
      <c r="C10" s="136"/>
      <c r="D10" s="177"/>
      <c r="E10" s="306" t="s">
        <v>886</v>
      </c>
      <c r="F10" s="314"/>
      <c r="G10" s="314"/>
      <c r="H10" s="315"/>
      <c r="I10" s="307">
        <v>433</v>
      </c>
      <c r="J10" s="308"/>
      <c r="K10" s="137"/>
      <c r="L10" s="137"/>
      <c r="M10" s="137"/>
      <c r="N10" s="178"/>
      <c r="O10" s="179"/>
      <c r="P10" s="213"/>
      <c r="Q10" s="213"/>
      <c r="R10" s="213"/>
      <c r="S10" s="213"/>
      <c r="T10" s="213"/>
      <c r="U10" s="213"/>
      <c r="V10" s="213"/>
      <c r="W10" s="213"/>
      <c r="X10" s="213"/>
    </row>
    <row r="11" spans="1:24" s="41" customFormat="1" ht="15" x14ac:dyDescent="0.25">
      <c r="A11" s="96"/>
      <c r="B11" s="138"/>
      <c r="C11" s="136"/>
      <c r="D11" s="177"/>
      <c r="E11" s="160"/>
      <c r="F11" s="160"/>
      <c r="G11" s="160"/>
      <c r="H11" s="160"/>
      <c r="I11" s="180"/>
      <c r="J11" s="180"/>
      <c r="K11" s="137"/>
      <c r="L11" s="137"/>
      <c r="M11" s="137"/>
      <c r="N11" s="178"/>
      <c r="O11" s="179"/>
      <c r="P11" s="213"/>
      <c r="Q11" s="213"/>
      <c r="R11" s="213"/>
      <c r="S11" s="213"/>
      <c r="T11" s="213"/>
      <c r="U11" s="213"/>
      <c r="V11" s="213"/>
      <c r="W11" s="213"/>
      <c r="X11" s="213"/>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3" t="s">
        <v>874</v>
      </c>
      <c r="E13" s="313"/>
      <c r="F13" s="313"/>
      <c r="G13" s="313"/>
      <c r="H13" s="313"/>
      <c r="I13" s="313"/>
      <c r="J13" s="313"/>
      <c r="K13" s="313"/>
      <c r="L13" s="313"/>
      <c r="M13" s="100"/>
      <c r="N13" s="100"/>
      <c r="O13" s="101"/>
      <c r="P13" s="210"/>
      <c r="Q13" s="210"/>
      <c r="R13" s="210"/>
      <c r="S13" s="210"/>
      <c r="T13" s="210"/>
      <c r="U13" s="210"/>
      <c r="V13" s="210"/>
      <c r="W13" s="210"/>
      <c r="X13" s="210"/>
    </row>
    <row r="14" spans="1:24" ht="14.25" x14ac:dyDescent="0.2">
      <c r="A14" s="91"/>
      <c r="B14" s="45"/>
      <c r="C14" s="128"/>
      <c r="D14" s="128"/>
      <c r="E14" s="306" t="s">
        <v>814</v>
      </c>
      <c r="F14" s="306"/>
      <c r="G14" s="306"/>
      <c r="H14" s="306"/>
      <c r="I14" s="307">
        <v>589</v>
      </c>
      <c r="J14" s="308"/>
      <c r="K14" s="97"/>
      <c r="L14" s="97"/>
      <c r="M14" s="97"/>
      <c r="N14" s="97"/>
      <c r="O14" s="98"/>
    </row>
    <row r="15" spans="1:24" ht="14.25" x14ac:dyDescent="0.2">
      <c r="A15" s="91"/>
      <c r="B15" s="45"/>
      <c r="C15" s="128"/>
      <c r="D15" s="128"/>
      <c r="E15" s="316" t="s">
        <v>815</v>
      </c>
      <c r="F15" s="316"/>
      <c r="G15" s="316"/>
      <c r="H15" s="316"/>
      <c r="I15" s="310">
        <v>156</v>
      </c>
      <c r="J15" s="311"/>
      <c r="K15" s="97"/>
      <c r="L15" s="97"/>
      <c r="M15" s="97"/>
      <c r="N15" s="97"/>
      <c r="O15" s="98"/>
    </row>
    <row r="16" spans="1:24" ht="15" x14ac:dyDescent="0.25">
      <c r="A16" s="102"/>
      <c r="B16" s="45"/>
      <c r="C16" s="128"/>
      <c r="D16" s="128"/>
      <c r="E16" s="312" t="s">
        <v>827</v>
      </c>
      <c r="F16" s="312"/>
      <c r="G16" s="312"/>
      <c r="H16" s="312"/>
      <c r="I16" s="317">
        <v>745</v>
      </c>
      <c r="J16" s="318"/>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2" t="s">
        <v>850</v>
      </c>
      <c r="E19" s="202"/>
      <c r="F19" s="202"/>
      <c r="G19" s="202"/>
      <c r="H19" s="202"/>
      <c r="I19" s="202"/>
      <c r="J19" s="202"/>
      <c r="K19" s="202"/>
      <c r="L19" s="100"/>
      <c r="M19" s="100"/>
      <c r="N19" s="100"/>
      <c r="O19" s="101"/>
      <c r="P19" s="210"/>
      <c r="Q19" s="210"/>
      <c r="R19" s="210"/>
      <c r="S19" s="210"/>
      <c r="T19" s="210"/>
      <c r="U19" s="210"/>
      <c r="V19" s="210"/>
      <c r="W19" s="210"/>
      <c r="X19" s="210"/>
    </row>
    <row r="20" spans="1:24" ht="14.25" x14ac:dyDescent="0.2">
      <c r="A20" s="102"/>
      <c r="B20" s="128"/>
      <c r="C20" s="128"/>
      <c r="D20" s="128"/>
      <c r="E20" s="306" t="s">
        <v>817</v>
      </c>
      <c r="F20" s="306"/>
      <c r="G20" s="306"/>
      <c r="H20" s="306"/>
      <c r="I20" s="307">
        <v>201</v>
      </c>
      <c r="J20" s="308"/>
      <c r="K20" s="97"/>
      <c r="L20" s="97"/>
      <c r="M20" s="97"/>
      <c r="N20" s="97"/>
      <c r="O20" s="98"/>
    </row>
    <row r="21" spans="1:24" ht="14.25" x14ac:dyDescent="0.2">
      <c r="A21" s="102"/>
      <c r="B21" s="128"/>
      <c r="C21" s="128"/>
      <c r="D21" s="128"/>
      <c r="E21" s="316" t="s">
        <v>818</v>
      </c>
      <c r="F21" s="316"/>
      <c r="G21" s="316"/>
      <c r="H21" s="316"/>
      <c r="I21" s="319">
        <v>38</v>
      </c>
      <c r="J21" s="320"/>
      <c r="K21" s="97"/>
      <c r="L21" s="97"/>
      <c r="M21" s="97"/>
      <c r="N21" s="97"/>
      <c r="O21" s="98"/>
    </row>
    <row r="22" spans="1:24" ht="14.25" x14ac:dyDescent="0.2">
      <c r="A22" s="102"/>
      <c r="B22" s="128"/>
      <c r="C22" s="128"/>
      <c r="D22" s="128"/>
      <c r="E22" s="306" t="s">
        <v>819</v>
      </c>
      <c r="F22" s="306"/>
      <c r="G22" s="306"/>
      <c r="H22" s="306"/>
      <c r="I22" s="307">
        <v>458</v>
      </c>
      <c r="J22" s="308"/>
      <c r="K22" s="97"/>
      <c r="L22" s="97"/>
      <c r="M22" s="97"/>
      <c r="N22" s="97"/>
      <c r="O22" s="98"/>
    </row>
    <row r="23" spans="1:24" ht="14.25" x14ac:dyDescent="0.2">
      <c r="A23" s="102"/>
      <c r="B23" s="128"/>
      <c r="C23" s="128"/>
      <c r="D23" s="128"/>
      <c r="E23" s="316" t="s">
        <v>820</v>
      </c>
      <c r="F23" s="316"/>
      <c r="G23" s="316"/>
      <c r="H23" s="316"/>
      <c r="I23" s="310">
        <v>0</v>
      </c>
      <c r="J23" s="311"/>
      <c r="K23" s="97"/>
      <c r="L23" s="97"/>
      <c r="M23" s="97"/>
      <c r="N23" s="97"/>
      <c r="O23" s="98"/>
    </row>
    <row r="24" spans="1:24" ht="14.25" x14ac:dyDescent="0.2">
      <c r="A24" s="102"/>
      <c r="B24" s="128"/>
      <c r="C24" s="128"/>
      <c r="D24" s="128"/>
      <c r="E24" s="306" t="s">
        <v>821</v>
      </c>
      <c r="F24" s="306"/>
      <c r="G24" s="306"/>
      <c r="H24" s="306"/>
      <c r="I24" s="307">
        <v>5</v>
      </c>
      <c r="J24" s="308"/>
      <c r="K24" s="97"/>
      <c r="L24" s="97"/>
      <c r="M24" s="97"/>
      <c r="N24" s="97"/>
      <c r="O24" s="98"/>
    </row>
    <row r="25" spans="1:24" ht="14.25" x14ac:dyDescent="0.2">
      <c r="A25" s="102"/>
      <c r="B25" s="128"/>
      <c r="C25" s="128"/>
      <c r="D25" s="128"/>
      <c r="E25" s="316" t="s">
        <v>822</v>
      </c>
      <c r="F25" s="316"/>
      <c r="G25" s="316"/>
      <c r="H25" s="316"/>
      <c r="I25" s="310">
        <v>0</v>
      </c>
      <c r="J25" s="311"/>
      <c r="K25" s="97"/>
      <c r="L25" s="97"/>
      <c r="M25" s="97"/>
      <c r="N25" s="97"/>
      <c r="O25" s="98"/>
    </row>
    <row r="26" spans="1:24" ht="14.25" x14ac:dyDescent="0.2">
      <c r="A26" s="102"/>
      <c r="B26" s="128"/>
      <c r="C26" s="128"/>
      <c r="D26" s="128"/>
      <c r="E26" s="306" t="s">
        <v>823</v>
      </c>
      <c r="F26" s="306"/>
      <c r="G26" s="306"/>
      <c r="H26" s="306"/>
      <c r="I26" s="307">
        <v>43</v>
      </c>
      <c r="J26" s="308"/>
      <c r="K26" s="97"/>
      <c r="L26" s="97"/>
      <c r="M26" s="97"/>
      <c r="N26" s="97"/>
      <c r="O26" s="98"/>
    </row>
    <row r="27" spans="1:24" ht="15" x14ac:dyDescent="0.25">
      <c r="A27" s="102"/>
      <c r="B27" s="128"/>
      <c r="C27" s="128"/>
      <c r="D27" s="128"/>
      <c r="E27" s="312" t="s">
        <v>827</v>
      </c>
      <c r="F27" s="312"/>
      <c r="G27" s="312"/>
      <c r="H27" s="312"/>
      <c r="I27" s="317">
        <f>SUM(I20:J26)</f>
        <v>745</v>
      </c>
      <c r="J27" s="318"/>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09"/>
      <c r="Q28" s="209"/>
      <c r="R28" s="209"/>
      <c r="S28" s="209"/>
      <c r="T28" s="209"/>
      <c r="U28" s="209"/>
      <c r="V28" s="209"/>
      <c r="W28" s="209"/>
      <c r="X28" s="209"/>
    </row>
    <row r="29" spans="1:24" s="1" customFormat="1" ht="15" x14ac:dyDescent="0.25">
      <c r="A29" s="103"/>
      <c r="B29" s="143"/>
      <c r="C29" s="144"/>
      <c r="D29" s="144"/>
      <c r="E29" s="144"/>
      <c r="F29" s="145"/>
      <c r="G29" s="145"/>
      <c r="H29" s="145"/>
      <c r="I29" s="145"/>
      <c r="J29" s="145"/>
      <c r="K29" s="145"/>
      <c r="L29" s="145"/>
      <c r="M29" s="145"/>
      <c r="N29" s="145"/>
      <c r="O29" s="146"/>
      <c r="P29" s="209"/>
      <c r="Q29" s="209"/>
      <c r="R29" s="209"/>
      <c r="S29" s="209"/>
      <c r="T29" s="209"/>
      <c r="U29" s="209"/>
      <c r="V29" s="209"/>
      <c r="W29" s="209"/>
      <c r="X29" s="209"/>
    </row>
    <row r="30" spans="1:24" ht="14.45" customHeight="1" x14ac:dyDescent="0.2"/>
    <row r="31" spans="1:24" ht="14.1" customHeight="1" x14ac:dyDescent="0.2">
      <c r="A31" s="189" t="s">
        <v>887</v>
      </c>
    </row>
    <row r="32" spans="1:24" ht="14.1" customHeight="1" x14ac:dyDescent="0.2">
      <c r="A32" s="324"/>
      <c r="B32" s="325"/>
      <c r="C32" s="325"/>
      <c r="D32" s="325"/>
      <c r="E32" s="325"/>
      <c r="F32" s="325"/>
      <c r="G32" s="325"/>
      <c r="H32" s="325"/>
      <c r="I32" s="325"/>
      <c r="J32" s="325"/>
      <c r="K32" s="325"/>
      <c r="L32" s="325"/>
      <c r="M32" s="325"/>
      <c r="N32" s="325"/>
      <c r="O32" s="326"/>
    </row>
    <row r="33" spans="1:24" ht="14.1" customHeight="1" x14ac:dyDescent="0.2">
      <c r="A33" s="327"/>
      <c r="B33" s="328"/>
      <c r="C33" s="328"/>
      <c r="D33" s="328"/>
      <c r="E33" s="328"/>
      <c r="F33" s="328"/>
      <c r="G33" s="328"/>
      <c r="H33" s="328"/>
      <c r="I33" s="328"/>
      <c r="J33" s="328"/>
      <c r="K33" s="328"/>
      <c r="L33" s="328"/>
      <c r="M33" s="328"/>
      <c r="N33" s="328"/>
      <c r="O33" s="329"/>
    </row>
    <row r="34" spans="1:24" ht="14.1" customHeight="1" x14ac:dyDescent="0.2">
      <c r="A34" s="327"/>
      <c r="B34" s="328"/>
      <c r="C34" s="328"/>
      <c r="D34" s="328"/>
      <c r="E34" s="328"/>
      <c r="F34" s="328"/>
      <c r="G34" s="328"/>
      <c r="H34" s="328"/>
      <c r="I34" s="328"/>
      <c r="J34" s="328"/>
      <c r="K34" s="328"/>
      <c r="L34" s="328"/>
      <c r="M34" s="328"/>
      <c r="N34" s="328"/>
      <c r="O34" s="329"/>
    </row>
    <row r="35" spans="1:24" ht="14.1" customHeight="1" x14ac:dyDescent="0.2">
      <c r="A35" s="327"/>
      <c r="B35" s="328"/>
      <c r="C35" s="328"/>
      <c r="D35" s="328"/>
      <c r="E35" s="328"/>
      <c r="F35" s="328"/>
      <c r="G35" s="328"/>
      <c r="H35" s="328"/>
      <c r="I35" s="328"/>
      <c r="J35" s="328"/>
      <c r="K35" s="328"/>
      <c r="L35" s="328"/>
      <c r="M35" s="328"/>
      <c r="N35" s="328"/>
      <c r="O35" s="329"/>
    </row>
    <row r="36" spans="1:24" ht="14.1" customHeight="1" x14ac:dyDescent="0.2">
      <c r="A36" s="327"/>
      <c r="B36" s="328"/>
      <c r="C36" s="328"/>
      <c r="D36" s="328"/>
      <c r="E36" s="328"/>
      <c r="F36" s="328"/>
      <c r="G36" s="328"/>
      <c r="H36" s="328"/>
      <c r="I36" s="328"/>
      <c r="J36" s="328"/>
      <c r="K36" s="328"/>
      <c r="L36" s="328"/>
      <c r="M36" s="328"/>
      <c r="N36" s="328"/>
      <c r="O36" s="329"/>
    </row>
    <row r="37" spans="1:24" ht="14.1" customHeight="1" x14ac:dyDescent="0.2">
      <c r="A37" s="327"/>
      <c r="B37" s="328"/>
      <c r="C37" s="328"/>
      <c r="D37" s="328"/>
      <c r="E37" s="328"/>
      <c r="F37" s="328"/>
      <c r="G37" s="328"/>
      <c r="H37" s="328"/>
      <c r="I37" s="328"/>
      <c r="J37" s="328"/>
      <c r="K37" s="328"/>
      <c r="L37" s="328"/>
      <c r="M37" s="328"/>
      <c r="N37" s="328"/>
      <c r="O37" s="329"/>
    </row>
    <row r="38" spans="1:24" ht="14.1" customHeight="1" x14ac:dyDescent="0.2">
      <c r="A38" s="327"/>
      <c r="B38" s="328"/>
      <c r="C38" s="328"/>
      <c r="D38" s="328"/>
      <c r="E38" s="328"/>
      <c r="F38" s="328"/>
      <c r="G38" s="328"/>
      <c r="H38" s="328"/>
      <c r="I38" s="328"/>
      <c r="J38" s="328"/>
      <c r="K38" s="328"/>
      <c r="L38" s="328"/>
      <c r="M38" s="328"/>
      <c r="N38" s="328"/>
      <c r="O38" s="329"/>
    </row>
    <row r="39" spans="1:24" ht="14.1" customHeight="1" x14ac:dyDescent="0.2">
      <c r="A39" s="327"/>
      <c r="B39" s="328"/>
      <c r="C39" s="328"/>
      <c r="D39" s="328"/>
      <c r="E39" s="328"/>
      <c r="F39" s="328"/>
      <c r="G39" s="328"/>
      <c r="H39" s="328"/>
      <c r="I39" s="328"/>
      <c r="J39" s="328"/>
      <c r="K39" s="328"/>
      <c r="L39" s="328"/>
      <c r="M39" s="328"/>
      <c r="N39" s="328"/>
      <c r="O39" s="329"/>
    </row>
    <row r="40" spans="1:24" ht="14.1" customHeight="1" x14ac:dyDescent="0.2">
      <c r="A40" s="327"/>
      <c r="B40" s="328"/>
      <c r="C40" s="328"/>
      <c r="D40" s="328"/>
      <c r="E40" s="328"/>
      <c r="F40" s="328"/>
      <c r="G40" s="328"/>
      <c r="H40" s="328"/>
      <c r="I40" s="328"/>
      <c r="J40" s="328"/>
      <c r="K40" s="328"/>
      <c r="L40" s="328"/>
      <c r="M40" s="328"/>
      <c r="N40" s="328"/>
      <c r="O40" s="329"/>
    </row>
    <row r="41" spans="1:24" ht="14.1" customHeight="1" x14ac:dyDescent="0.2">
      <c r="A41" s="327"/>
      <c r="B41" s="328"/>
      <c r="C41" s="328"/>
      <c r="D41" s="328"/>
      <c r="E41" s="328"/>
      <c r="F41" s="328"/>
      <c r="G41" s="328"/>
      <c r="H41" s="328"/>
      <c r="I41" s="328"/>
      <c r="J41" s="328"/>
      <c r="K41" s="328"/>
      <c r="L41" s="328"/>
      <c r="M41" s="328"/>
      <c r="N41" s="328"/>
      <c r="O41" s="329"/>
    </row>
    <row r="42" spans="1:24" ht="14.1" customHeight="1" x14ac:dyDescent="0.2">
      <c r="A42" s="327"/>
      <c r="B42" s="328"/>
      <c r="C42" s="328"/>
      <c r="D42" s="328"/>
      <c r="E42" s="328"/>
      <c r="F42" s="328"/>
      <c r="G42" s="328"/>
      <c r="H42" s="328"/>
      <c r="I42" s="328"/>
      <c r="J42" s="328"/>
      <c r="K42" s="328"/>
      <c r="L42" s="328"/>
      <c r="M42" s="328"/>
      <c r="N42" s="328"/>
      <c r="O42" s="329"/>
    </row>
    <row r="43" spans="1:24" ht="14.1" customHeight="1" x14ac:dyDescent="0.2">
      <c r="A43" s="330"/>
      <c r="B43" s="331"/>
      <c r="C43" s="331"/>
      <c r="D43" s="331"/>
      <c r="E43" s="331"/>
      <c r="F43" s="331"/>
      <c r="G43" s="331"/>
      <c r="H43" s="331"/>
      <c r="I43" s="331"/>
      <c r="J43" s="331"/>
      <c r="K43" s="331"/>
      <c r="L43" s="331"/>
      <c r="M43" s="331"/>
      <c r="N43" s="331"/>
      <c r="O43" s="332"/>
    </row>
    <row r="44" spans="1:24" s="135" customFormat="1" ht="14.1" customHeight="1" x14ac:dyDescent="0.2">
      <c r="A44" s="203"/>
      <c r="B44" s="203"/>
      <c r="C44" s="203"/>
      <c r="D44" s="203"/>
      <c r="E44" s="203"/>
      <c r="F44" s="149"/>
      <c r="G44" s="323"/>
      <c r="H44" s="323"/>
      <c r="I44" s="323"/>
      <c r="J44" s="323"/>
      <c r="K44" s="120"/>
      <c r="L44" s="134"/>
      <c r="M44" s="134"/>
      <c r="N44" s="321"/>
      <c r="O44" s="321"/>
      <c r="P44" s="134"/>
      <c r="Q44" s="134"/>
      <c r="R44" s="134"/>
      <c r="S44" s="134"/>
      <c r="T44" s="134"/>
      <c r="U44" s="134"/>
      <c r="V44" s="134"/>
      <c r="W44" s="134"/>
      <c r="X44" s="134"/>
    </row>
    <row r="45" spans="1:24" ht="15" x14ac:dyDescent="0.25">
      <c r="A45" s="73"/>
    </row>
    <row r="50" spans="1:24" s="135" customFormat="1" x14ac:dyDescent="0.2">
      <c r="A50" s="322"/>
      <c r="B50" s="322"/>
      <c r="C50" s="322"/>
      <c r="D50" s="322"/>
      <c r="E50" s="322"/>
      <c r="F50" s="322"/>
      <c r="G50" s="133"/>
      <c r="H50" s="133"/>
      <c r="I50" s="120"/>
      <c r="J50" s="120"/>
      <c r="K50" s="120"/>
      <c r="L50" s="134"/>
      <c r="M50" s="134"/>
      <c r="N50" s="321"/>
      <c r="O50" s="321"/>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5" activePane="bottomLeft" state="frozen"/>
      <selection activeCell="B1" sqref="B1"/>
      <selection pane="bottomLeft" activeCell="J21" sqref="J21:K21"/>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82" t="s">
        <v>843</v>
      </c>
      <c r="B1" s="383"/>
      <c r="C1" s="383"/>
      <c r="D1" s="383"/>
      <c r="E1" s="383"/>
      <c r="F1" s="383"/>
      <c r="G1" s="383"/>
      <c r="H1" s="383"/>
      <c r="I1" s="383"/>
      <c r="J1" s="383"/>
      <c r="K1" s="380" t="str">
        <f>'CONTACT INFORMATION'!$A$24</f>
        <v>Alameda</v>
      </c>
      <c r="L1" s="380"/>
      <c r="M1" s="380"/>
      <c r="N1" s="380"/>
      <c r="O1" s="381"/>
    </row>
    <row r="2" spans="1:37" s="1" customFormat="1" ht="8.1" customHeight="1" x14ac:dyDescent="0.25">
      <c r="A2" s="57"/>
      <c r="B2" s="57"/>
      <c r="C2" s="57"/>
      <c r="D2" s="57"/>
      <c r="E2" s="57"/>
      <c r="F2" s="57"/>
      <c r="G2" s="57"/>
      <c r="H2" s="57"/>
      <c r="I2" s="57"/>
      <c r="J2" s="57"/>
      <c r="K2" s="57"/>
      <c r="L2" s="57"/>
      <c r="M2" s="57"/>
      <c r="N2" s="57"/>
      <c r="O2" s="57"/>
      <c r="P2" s="209"/>
      <c r="Q2" s="209"/>
      <c r="R2" s="209"/>
      <c r="S2" s="209"/>
      <c r="T2" s="209"/>
      <c r="U2" s="209"/>
      <c r="V2" s="209"/>
      <c r="W2" s="209"/>
      <c r="X2" s="209"/>
      <c r="Y2" s="209"/>
      <c r="Z2" s="209"/>
      <c r="AA2" s="209"/>
      <c r="AB2" s="209"/>
      <c r="AC2" s="209"/>
      <c r="AD2" s="209"/>
      <c r="AE2" s="209"/>
      <c r="AF2" s="209"/>
      <c r="AG2" s="209"/>
      <c r="AH2" s="209"/>
      <c r="AI2" s="209"/>
      <c r="AJ2" s="209"/>
      <c r="AK2" s="209"/>
    </row>
    <row r="3" spans="1:37" ht="24" customHeight="1" x14ac:dyDescent="0.2">
      <c r="A3" s="377" t="s">
        <v>845</v>
      </c>
      <c r="B3" s="378"/>
      <c r="C3" s="378"/>
      <c r="D3" s="378"/>
      <c r="E3" s="378"/>
      <c r="F3" s="378"/>
      <c r="G3" s="378"/>
      <c r="H3" s="378"/>
      <c r="I3" s="378"/>
      <c r="J3" s="378"/>
      <c r="K3" s="378"/>
      <c r="L3" s="378"/>
      <c r="M3" s="378"/>
      <c r="N3" s="378"/>
      <c r="O3" s="379"/>
    </row>
    <row r="4" spans="1:37" s="42" customFormat="1" ht="44.25" customHeight="1" x14ac:dyDescent="0.2">
      <c r="A4" s="374" t="s">
        <v>942</v>
      </c>
      <c r="B4" s="375"/>
      <c r="C4" s="375"/>
      <c r="D4" s="375"/>
      <c r="E4" s="375"/>
      <c r="F4" s="375"/>
      <c r="G4" s="375"/>
      <c r="H4" s="375"/>
      <c r="I4" s="375"/>
      <c r="J4" s="375"/>
      <c r="K4" s="375"/>
      <c r="L4" s="375"/>
      <c r="M4" s="375"/>
      <c r="N4" s="375"/>
      <c r="O4" s="376"/>
      <c r="P4" s="210"/>
      <c r="Q4" s="210"/>
      <c r="R4" s="210"/>
      <c r="S4" s="210"/>
      <c r="T4" s="210"/>
      <c r="U4" s="210"/>
      <c r="V4" s="210"/>
      <c r="W4" s="210"/>
      <c r="X4" s="210"/>
      <c r="Y4" s="210"/>
      <c r="Z4" s="210"/>
      <c r="AA4" s="210"/>
      <c r="AB4" s="210"/>
      <c r="AC4" s="210"/>
      <c r="AD4" s="210"/>
      <c r="AE4" s="210"/>
      <c r="AF4" s="210"/>
      <c r="AG4" s="210"/>
      <c r="AH4" s="210"/>
      <c r="AI4" s="210"/>
      <c r="AJ4" s="210"/>
      <c r="AK4" s="210"/>
    </row>
    <row r="5" spans="1:37" s="44" customFormat="1" ht="8.1" customHeight="1" x14ac:dyDescent="0.2">
      <c r="A5" s="89"/>
      <c r="B5" s="71"/>
      <c r="C5" s="71"/>
      <c r="D5" s="71"/>
      <c r="E5" s="71"/>
      <c r="F5" s="71"/>
      <c r="G5" s="71"/>
      <c r="H5" s="71"/>
      <c r="I5" s="71"/>
      <c r="J5" s="71"/>
      <c r="K5" s="71"/>
      <c r="L5" s="71"/>
      <c r="M5" s="71"/>
      <c r="N5" s="71"/>
      <c r="O5" s="90"/>
      <c r="P5" s="211"/>
      <c r="Q5" s="211"/>
      <c r="R5" s="211"/>
      <c r="S5" s="211"/>
      <c r="T5" s="211"/>
      <c r="U5" s="211"/>
      <c r="V5" s="211"/>
      <c r="W5" s="211"/>
      <c r="X5" s="211"/>
      <c r="Y5" s="211"/>
      <c r="Z5" s="211"/>
      <c r="AA5" s="211"/>
      <c r="AB5" s="211"/>
      <c r="AC5" s="211"/>
      <c r="AD5" s="211"/>
      <c r="AE5" s="211"/>
      <c r="AF5" s="211"/>
      <c r="AG5" s="211"/>
      <c r="AH5" s="211"/>
      <c r="AI5" s="211"/>
      <c r="AJ5" s="211"/>
      <c r="AK5" s="211"/>
    </row>
    <row r="6" spans="1:37" s="150" customFormat="1" ht="13.5" customHeight="1" x14ac:dyDescent="0.25">
      <c r="A6" s="102"/>
      <c r="B6" s="128"/>
      <c r="C6" s="384" t="s">
        <v>824</v>
      </c>
      <c r="D6" s="384"/>
      <c r="E6" s="384"/>
      <c r="F6" s="384"/>
      <c r="G6" s="384"/>
      <c r="H6" s="384"/>
      <c r="I6" s="384"/>
      <c r="J6" s="384"/>
      <c r="K6" s="384"/>
      <c r="L6" s="384"/>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71" t="s">
        <v>888</v>
      </c>
      <c r="E7" s="372"/>
      <c r="F7" s="372"/>
      <c r="G7" s="372"/>
      <c r="H7" s="372"/>
      <c r="I7" s="373"/>
      <c r="J7" s="365">
        <v>433</v>
      </c>
      <c r="K7" s="366"/>
      <c r="L7" s="45"/>
      <c r="M7" s="45"/>
      <c r="N7" s="45"/>
      <c r="O7" s="92"/>
    </row>
    <row r="8" spans="1:37" ht="14.1" customHeight="1" x14ac:dyDescent="0.2">
      <c r="A8" s="91"/>
      <c r="B8" s="128"/>
      <c r="C8" s="128"/>
      <c r="D8" s="359" t="s">
        <v>889</v>
      </c>
      <c r="E8" s="360"/>
      <c r="F8" s="360"/>
      <c r="G8" s="360"/>
      <c r="H8" s="360"/>
      <c r="I8" s="361"/>
      <c r="J8" s="367">
        <v>0</v>
      </c>
      <c r="K8" s="368"/>
      <c r="L8" s="125"/>
      <c r="M8" s="125"/>
      <c r="N8" s="125"/>
      <c r="O8" s="126"/>
      <c r="P8" s="212"/>
    </row>
    <row r="9" spans="1:37" ht="14.1" customHeight="1" x14ac:dyDescent="0.2">
      <c r="A9" s="91"/>
      <c r="B9" s="128"/>
      <c r="C9" s="128"/>
      <c r="D9" s="362" t="s">
        <v>827</v>
      </c>
      <c r="E9" s="363"/>
      <c r="F9" s="363"/>
      <c r="G9" s="363"/>
      <c r="H9" s="363"/>
      <c r="I9" s="364"/>
      <c r="J9" s="369">
        <f>SUM(I7:J8)</f>
        <v>433</v>
      </c>
      <c r="K9" s="370"/>
      <c r="L9" s="125"/>
      <c r="M9" s="125"/>
      <c r="N9" s="125"/>
      <c r="O9" s="126"/>
      <c r="P9" s="212"/>
    </row>
    <row r="10" spans="1:37" s="1" customFormat="1" ht="8.1" customHeight="1" x14ac:dyDescent="0.2">
      <c r="A10" s="102"/>
      <c r="B10" s="128"/>
      <c r="C10" s="128"/>
      <c r="D10" s="161"/>
      <c r="E10" s="161"/>
      <c r="F10" s="161"/>
      <c r="G10" s="161"/>
      <c r="H10" s="161"/>
      <c r="I10" s="161"/>
      <c r="J10" s="162"/>
      <c r="K10" s="162"/>
      <c r="L10" s="125"/>
      <c r="M10" s="125"/>
      <c r="N10" s="125"/>
      <c r="O10" s="126"/>
      <c r="P10" s="214"/>
      <c r="Q10" s="209"/>
      <c r="R10" s="209"/>
      <c r="S10" s="209"/>
      <c r="T10" s="209"/>
      <c r="U10" s="209"/>
      <c r="V10" s="209"/>
      <c r="W10" s="209"/>
      <c r="X10" s="209"/>
      <c r="Y10" s="209"/>
      <c r="Z10" s="209"/>
      <c r="AA10" s="209"/>
      <c r="AB10" s="209"/>
      <c r="AC10" s="209"/>
      <c r="AD10" s="209"/>
      <c r="AE10" s="209"/>
      <c r="AF10" s="209"/>
      <c r="AG10" s="209"/>
      <c r="AH10" s="209"/>
      <c r="AI10" s="209"/>
      <c r="AJ10" s="209"/>
      <c r="AK10" s="209"/>
    </row>
    <row r="11" spans="1:37" s="1" customFormat="1" ht="14.1" customHeight="1" x14ac:dyDescent="0.2">
      <c r="A11" s="102"/>
      <c r="B11" s="128"/>
      <c r="C11" s="354" t="s">
        <v>825</v>
      </c>
      <c r="D11" s="354"/>
      <c r="E11" s="354"/>
      <c r="F11" s="354"/>
      <c r="G11" s="354"/>
      <c r="H11" s="125"/>
      <c r="I11" s="125"/>
      <c r="J11" s="125"/>
      <c r="K11" s="125"/>
      <c r="L11" s="125"/>
      <c r="M11" s="125"/>
      <c r="N11" s="125"/>
      <c r="O11" s="126"/>
      <c r="P11" s="214"/>
      <c r="Q11" s="209"/>
      <c r="R11" s="209"/>
      <c r="S11" s="209"/>
      <c r="T11" s="209"/>
      <c r="U11" s="209"/>
      <c r="V11" s="209"/>
      <c r="W11" s="209"/>
      <c r="X11" s="209"/>
      <c r="Y11" s="209"/>
      <c r="Z11" s="209"/>
      <c r="AA11" s="209"/>
      <c r="AB11" s="209"/>
      <c r="AC11" s="209"/>
      <c r="AD11" s="209"/>
      <c r="AE11" s="209"/>
      <c r="AF11" s="209"/>
      <c r="AG11" s="209"/>
      <c r="AH11" s="209"/>
      <c r="AI11" s="209"/>
      <c r="AJ11" s="209"/>
      <c r="AK11" s="209"/>
    </row>
    <row r="12" spans="1:37" s="1" customFormat="1" ht="14.1" customHeight="1" x14ac:dyDescent="0.2">
      <c r="A12" s="102"/>
      <c r="B12" s="128"/>
      <c r="C12" s="45"/>
      <c r="D12" s="355" t="s">
        <v>884</v>
      </c>
      <c r="E12" s="356"/>
      <c r="F12" s="356"/>
      <c r="G12" s="356"/>
      <c r="H12" s="356"/>
      <c r="I12" s="356"/>
      <c r="J12" s="307">
        <v>13</v>
      </c>
      <c r="K12" s="308"/>
      <c r="L12" s="125"/>
      <c r="M12" s="125"/>
      <c r="N12" s="125"/>
      <c r="O12" s="126"/>
      <c r="P12" s="214"/>
      <c r="Q12" s="209"/>
      <c r="R12" s="209"/>
      <c r="S12" s="209"/>
      <c r="T12" s="209"/>
      <c r="U12" s="209"/>
      <c r="V12" s="209"/>
      <c r="W12" s="209"/>
      <c r="X12" s="209"/>
      <c r="Y12" s="209"/>
      <c r="Z12" s="209"/>
      <c r="AA12" s="209"/>
      <c r="AB12" s="209"/>
      <c r="AC12" s="209"/>
      <c r="AD12" s="209"/>
      <c r="AE12" s="209"/>
      <c r="AF12" s="209"/>
      <c r="AG12" s="209"/>
      <c r="AH12" s="209"/>
      <c r="AI12" s="209"/>
      <c r="AJ12" s="209"/>
      <c r="AK12" s="209"/>
    </row>
    <row r="13" spans="1:37" s="1" customFormat="1" ht="14.1" customHeight="1" x14ac:dyDescent="0.2">
      <c r="A13" s="102"/>
      <c r="B13" s="128"/>
      <c r="C13" s="45"/>
      <c r="D13" s="357" t="s">
        <v>890</v>
      </c>
      <c r="E13" s="358"/>
      <c r="F13" s="358"/>
      <c r="G13" s="358"/>
      <c r="H13" s="358"/>
      <c r="I13" s="358"/>
      <c r="J13" s="310">
        <v>44</v>
      </c>
      <c r="K13" s="311"/>
      <c r="L13" s="125"/>
      <c r="M13" s="125"/>
      <c r="N13" s="125"/>
      <c r="O13" s="126"/>
      <c r="P13" s="214"/>
      <c r="Q13" s="209"/>
      <c r="R13" s="209"/>
      <c r="S13" s="209"/>
      <c r="T13" s="209"/>
      <c r="U13" s="209"/>
      <c r="V13" s="209"/>
      <c r="W13" s="209"/>
      <c r="X13" s="209"/>
      <c r="Y13" s="209"/>
      <c r="Z13" s="209"/>
      <c r="AA13" s="209"/>
      <c r="AB13" s="209"/>
      <c r="AC13" s="209"/>
      <c r="AD13" s="209"/>
      <c r="AE13" s="209"/>
      <c r="AF13" s="209"/>
      <c r="AG13" s="209"/>
      <c r="AH13" s="209"/>
      <c r="AI13" s="209"/>
      <c r="AJ13" s="209"/>
      <c r="AK13" s="209"/>
    </row>
    <row r="14" spans="1:37" s="1" customFormat="1" ht="14.1" customHeight="1" x14ac:dyDescent="0.2">
      <c r="A14" s="102"/>
      <c r="B14" s="128"/>
      <c r="C14" s="45"/>
      <c r="D14" s="355" t="s">
        <v>891</v>
      </c>
      <c r="E14" s="356"/>
      <c r="F14" s="356"/>
      <c r="G14" s="356"/>
      <c r="H14" s="356"/>
      <c r="I14" s="356"/>
      <c r="J14" s="307">
        <v>313</v>
      </c>
      <c r="K14" s="308"/>
      <c r="L14" s="125"/>
      <c r="M14" s="125"/>
      <c r="N14" s="125"/>
      <c r="O14" s="126"/>
      <c r="P14" s="214"/>
      <c r="Q14" s="209"/>
      <c r="R14" s="209"/>
      <c r="S14" s="209"/>
      <c r="T14" s="209"/>
      <c r="U14" s="209"/>
      <c r="V14" s="209"/>
      <c r="W14" s="209"/>
      <c r="X14" s="209"/>
      <c r="Y14" s="209"/>
      <c r="Z14" s="209"/>
      <c r="AA14" s="209"/>
      <c r="AB14" s="209"/>
      <c r="AC14" s="209"/>
      <c r="AD14" s="209"/>
      <c r="AE14" s="209"/>
      <c r="AF14" s="209"/>
      <c r="AG14" s="209"/>
      <c r="AH14" s="209"/>
      <c r="AI14" s="209"/>
      <c r="AJ14" s="209"/>
      <c r="AK14" s="209"/>
    </row>
    <row r="15" spans="1:37" s="1" customFormat="1" ht="14.1" customHeight="1" x14ac:dyDescent="0.2">
      <c r="A15" s="102"/>
      <c r="B15" s="128"/>
      <c r="C15" s="45"/>
      <c r="D15" s="357" t="s">
        <v>892</v>
      </c>
      <c r="E15" s="358"/>
      <c r="F15" s="358"/>
      <c r="G15" s="358"/>
      <c r="H15" s="358"/>
      <c r="I15" s="358"/>
      <c r="J15" s="310">
        <v>0</v>
      </c>
      <c r="K15" s="311"/>
      <c r="L15" s="125"/>
      <c r="M15" s="125"/>
      <c r="N15" s="125"/>
      <c r="O15" s="126"/>
      <c r="P15" s="214"/>
      <c r="Q15" s="209"/>
      <c r="R15" s="209"/>
      <c r="S15" s="209"/>
      <c r="T15" s="209"/>
      <c r="U15" s="209"/>
      <c r="V15" s="209"/>
      <c r="W15" s="209"/>
      <c r="X15" s="209"/>
      <c r="Y15" s="209"/>
      <c r="Z15" s="209"/>
      <c r="AA15" s="209"/>
      <c r="AB15" s="209"/>
      <c r="AC15" s="209"/>
      <c r="AD15" s="209"/>
      <c r="AE15" s="209"/>
      <c r="AF15" s="209"/>
      <c r="AG15" s="209"/>
      <c r="AH15" s="209"/>
      <c r="AI15" s="209"/>
      <c r="AJ15" s="209"/>
      <c r="AK15" s="209"/>
    </row>
    <row r="16" spans="1:37" s="1" customFormat="1" ht="14.1" customHeight="1" x14ac:dyDescent="0.2">
      <c r="A16" s="102"/>
      <c r="B16" s="128"/>
      <c r="C16" s="45"/>
      <c r="D16" s="355" t="s">
        <v>893</v>
      </c>
      <c r="E16" s="356"/>
      <c r="F16" s="356"/>
      <c r="G16" s="356"/>
      <c r="H16" s="356"/>
      <c r="I16" s="356"/>
      <c r="J16" s="307">
        <v>3</v>
      </c>
      <c r="K16" s="308"/>
      <c r="L16" s="125"/>
      <c r="M16" s="125"/>
      <c r="N16" s="125"/>
      <c r="O16" s="126"/>
      <c r="P16" s="214"/>
      <c r="Q16" s="209"/>
      <c r="R16" s="209"/>
      <c r="S16" s="209"/>
      <c r="T16" s="209"/>
      <c r="U16" s="209"/>
      <c r="V16" s="209"/>
      <c r="W16" s="209"/>
      <c r="X16" s="209"/>
      <c r="Y16" s="209"/>
      <c r="Z16" s="209"/>
      <c r="AA16" s="209"/>
      <c r="AB16" s="209"/>
      <c r="AC16" s="209"/>
      <c r="AD16" s="209"/>
      <c r="AE16" s="209"/>
      <c r="AF16" s="209"/>
      <c r="AG16" s="209"/>
      <c r="AH16" s="209"/>
      <c r="AI16" s="209"/>
      <c r="AJ16" s="209"/>
      <c r="AK16" s="209"/>
    </row>
    <row r="17" spans="1:37" s="1" customFormat="1" ht="8.1" customHeight="1" x14ac:dyDescent="0.2">
      <c r="A17" s="102"/>
      <c r="B17" s="128"/>
      <c r="C17" s="128"/>
      <c r="D17" s="161"/>
      <c r="E17" s="161"/>
      <c r="F17" s="161"/>
      <c r="G17" s="161"/>
      <c r="H17" s="161"/>
      <c r="I17" s="161"/>
      <c r="J17" s="162"/>
      <c r="K17" s="162"/>
      <c r="L17" s="125"/>
      <c r="M17" s="125"/>
      <c r="N17" s="125"/>
      <c r="O17" s="126"/>
      <c r="P17" s="214"/>
      <c r="Q17" s="209"/>
      <c r="R17" s="209"/>
      <c r="S17" s="209"/>
      <c r="T17" s="209"/>
      <c r="U17" s="209"/>
      <c r="V17" s="209"/>
      <c r="W17" s="209"/>
      <c r="X17" s="209"/>
      <c r="Y17" s="209"/>
      <c r="Z17" s="209"/>
      <c r="AA17" s="209"/>
      <c r="AB17" s="209"/>
      <c r="AC17" s="209"/>
      <c r="AD17" s="209"/>
      <c r="AE17" s="209"/>
      <c r="AF17" s="209"/>
      <c r="AG17" s="209"/>
      <c r="AH17" s="209"/>
      <c r="AI17" s="209"/>
      <c r="AJ17" s="209"/>
      <c r="AK17" s="209"/>
    </row>
    <row r="18" spans="1:37" s="1" customFormat="1" ht="14.1" customHeight="1" x14ac:dyDescent="0.2">
      <c r="A18" s="102"/>
      <c r="B18" s="128"/>
      <c r="C18" s="354" t="s">
        <v>826</v>
      </c>
      <c r="D18" s="354"/>
      <c r="E18" s="354"/>
      <c r="F18" s="354"/>
      <c r="G18" s="354"/>
      <c r="H18" s="125"/>
      <c r="I18" s="125"/>
      <c r="J18" s="125"/>
      <c r="K18" s="125"/>
      <c r="L18" s="125"/>
      <c r="M18" s="125"/>
      <c r="N18" s="125"/>
      <c r="O18" s="126"/>
      <c r="P18" s="214"/>
      <c r="Q18" s="209"/>
      <c r="R18" s="209"/>
      <c r="S18" s="209"/>
      <c r="T18" s="209"/>
      <c r="U18" s="209"/>
      <c r="V18" s="209"/>
      <c r="W18" s="209"/>
      <c r="X18" s="209"/>
      <c r="Y18" s="209"/>
      <c r="Z18" s="209"/>
      <c r="AA18" s="209"/>
      <c r="AB18" s="209"/>
      <c r="AC18" s="209"/>
      <c r="AD18" s="209"/>
      <c r="AE18" s="209"/>
      <c r="AF18" s="209"/>
      <c r="AG18" s="209"/>
      <c r="AH18" s="209"/>
      <c r="AI18" s="209"/>
      <c r="AJ18" s="209"/>
      <c r="AK18" s="209"/>
    </row>
    <row r="19" spans="1:37" s="1" customFormat="1" ht="14.1" customHeight="1" x14ac:dyDescent="0.2">
      <c r="A19" s="102"/>
      <c r="B19" s="128"/>
      <c r="C19" s="128"/>
      <c r="D19" s="339" t="s">
        <v>894</v>
      </c>
      <c r="E19" s="340"/>
      <c r="F19" s="340"/>
      <c r="G19" s="340"/>
      <c r="H19" s="340"/>
      <c r="I19" s="340"/>
      <c r="J19" s="341">
        <v>238</v>
      </c>
      <c r="K19" s="342"/>
      <c r="L19" s="125"/>
      <c r="M19" s="125"/>
      <c r="N19" s="125"/>
      <c r="O19" s="126"/>
      <c r="P19" s="214"/>
      <c r="Q19" s="209"/>
      <c r="R19" s="209"/>
      <c r="S19" s="209"/>
      <c r="T19" s="209"/>
      <c r="U19" s="209"/>
      <c r="V19" s="209"/>
      <c r="W19" s="209"/>
      <c r="X19" s="209"/>
      <c r="Y19" s="209"/>
      <c r="Z19" s="209"/>
      <c r="AA19" s="209"/>
      <c r="AB19" s="209"/>
      <c r="AC19" s="209"/>
      <c r="AD19" s="209"/>
      <c r="AE19" s="209"/>
      <c r="AF19" s="209"/>
      <c r="AG19" s="209"/>
      <c r="AH19" s="209"/>
      <c r="AI19" s="209"/>
      <c r="AJ19" s="209"/>
      <c r="AK19" s="209"/>
    </row>
    <row r="20" spans="1:37" s="1" customFormat="1" ht="14.1" customHeight="1" x14ac:dyDescent="0.2">
      <c r="A20" s="102"/>
      <c r="B20" s="128"/>
      <c r="C20" s="128"/>
      <c r="D20" s="335" t="s">
        <v>895</v>
      </c>
      <c r="E20" s="336"/>
      <c r="F20" s="336"/>
      <c r="G20" s="336"/>
      <c r="H20" s="336"/>
      <c r="I20" s="336"/>
      <c r="J20" s="337">
        <v>0</v>
      </c>
      <c r="K20" s="338"/>
      <c r="L20" s="125"/>
      <c r="M20" s="125"/>
      <c r="N20" s="125"/>
      <c r="O20" s="126"/>
      <c r="P20" s="214"/>
      <c r="Q20" s="209"/>
      <c r="R20" s="209"/>
      <c r="S20" s="209"/>
      <c r="T20" s="209"/>
      <c r="U20" s="209"/>
      <c r="V20" s="209"/>
      <c r="W20" s="209"/>
      <c r="X20" s="209"/>
      <c r="Y20" s="209"/>
      <c r="Z20" s="209"/>
      <c r="AA20" s="209"/>
      <c r="AB20" s="209"/>
      <c r="AC20" s="209"/>
      <c r="AD20" s="209"/>
      <c r="AE20" s="209"/>
      <c r="AF20" s="209"/>
      <c r="AG20" s="209"/>
      <c r="AH20" s="209"/>
      <c r="AI20" s="209"/>
      <c r="AJ20" s="209"/>
      <c r="AK20" s="209"/>
    </row>
    <row r="21" spans="1:37" s="1" customFormat="1" ht="14.1" customHeight="1" x14ac:dyDescent="0.2">
      <c r="A21" s="102"/>
      <c r="B21" s="128"/>
      <c r="C21" s="128"/>
      <c r="D21" s="339" t="s">
        <v>896</v>
      </c>
      <c r="E21" s="340"/>
      <c r="F21" s="340"/>
      <c r="G21" s="340"/>
      <c r="H21" s="340"/>
      <c r="I21" s="340"/>
      <c r="J21" s="341">
        <v>36</v>
      </c>
      <c r="K21" s="342"/>
      <c r="L21" s="125"/>
      <c r="M21" s="125"/>
      <c r="N21" s="125"/>
      <c r="O21" s="126"/>
      <c r="P21" s="214"/>
      <c r="Q21" s="209"/>
      <c r="R21" s="209"/>
      <c r="S21" s="209"/>
      <c r="T21" s="209"/>
      <c r="U21" s="209"/>
      <c r="V21" s="209"/>
      <c r="W21" s="209"/>
      <c r="X21" s="209"/>
      <c r="Y21" s="209"/>
      <c r="Z21" s="209"/>
      <c r="AA21" s="209"/>
      <c r="AB21" s="209"/>
      <c r="AC21" s="209"/>
      <c r="AD21" s="209"/>
      <c r="AE21" s="209"/>
      <c r="AF21" s="209"/>
      <c r="AG21" s="209"/>
      <c r="AH21" s="209"/>
      <c r="AI21" s="209"/>
      <c r="AJ21" s="209"/>
      <c r="AK21" s="209"/>
    </row>
    <row r="22" spans="1:37" s="1" customFormat="1" ht="14.1" customHeight="1" x14ac:dyDescent="0.2">
      <c r="A22" s="102"/>
      <c r="B22" s="128"/>
      <c r="C22" s="128"/>
      <c r="D22" s="335" t="s">
        <v>897</v>
      </c>
      <c r="E22" s="336"/>
      <c r="F22" s="336"/>
      <c r="G22" s="336"/>
      <c r="H22" s="336"/>
      <c r="I22" s="336"/>
      <c r="J22" s="337">
        <v>0</v>
      </c>
      <c r="K22" s="338"/>
      <c r="L22" s="125"/>
      <c r="M22" s="125"/>
      <c r="N22" s="125"/>
      <c r="O22" s="126"/>
      <c r="P22" s="214"/>
      <c r="Q22" s="209"/>
      <c r="R22" s="209"/>
      <c r="S22" s="209"/>
      <c r="T22" s="209"/>
      <c r="U22" s="209"/>
      <c r="V22" s="209"/>
      <c r="W22" s="209"/>
      <c r="X22" s="209"/>
      <c r="Y22" s="209"/>
      <c r="Z22" s="209"/>
      <c r="AA22" s="209"/>
      <c r="AB22" s="209"/>
      <c r="AC22" s="209"/>
      <c r="AD22" s="209"/>
      <c r="AE22" s="209"/>
      <c r="AF22" s="209"/>
      <c r="AG22" s="209"/>
      <c r="AH22" s="209"/>
      <c r="AI22" s="209"/>
      <c r="AJ22" s="209"/>
      <c r="AK22" s="209"/>
    </row>
    <row r="23" spans="1:37" s="1" customFormat="1" ht="14.1" customHeight="1" x14ac:dyDescent="0.2">
      <c r="A23" s="102"/>
      <c r="B23" s="128"/>
      <c r="C23" s="128"/>
      <c r="D23" s="339" t="s">
        <v>906</v>
      </c>
      <c r="E23" s="340"/>
      <c r="F23" s="340"/>
      <c r="G23" s="340"/>
      <c r="H23" s="340"/>
      <c r="I23" s="340"/>
      <c r="J23" s="341">
        <v>32</v>
      </c>
      <c r="K23" s="342"/>
      <c r="L23" s="125"/>
      <c r="M23" s="125"/>
      <c r="N23" s="125"/>
      <c r="O23" s="126"/>
      <c r="P23" s="214"/>
      <c r="Q23" s="209"/>
      <c r="R23" s="209"/>
      <c r="S23" s="209"/>
      <c r="T23" s="209"/>
      <c r="U23" s="209"/>
      <c r="V23" s="209"/>
      <c r="W23" s="209"/>
      <c r="X23" s="209"/>
      <c r="Y23" s="209"/>
      <c r="Z23" s="209"/>
      <c r="AA23" s="209"/>
      <c r="AB23" s="209"/>
      <c r="AC23" s="209"/>
      <c r="AD23" s="209"/>
      <c r="AE23" s="209"/>
      <c r="AF23" s="209"/>
      <c r="AG23" s="209"/>
      <c r="AH23" s="209"/>
      <c r="AI23" s="209"/>
      <c r="AJ23" s="209"/>
      <c r="AK23" s="209"/>
    </row>
    <row r="24" spans="1:37" s="1" customFormat="1" ht="14.1" customHeight="1" x14ac:dyDescent="0.2">
      <c r="A24" s="102"/>
      <c r="B24" s="128"/>
      <c r="C24" s="128"/>
      <c r="D24" s="335" t="s">
        <v>512</v>
      </c>
      <c r="E24" s="336"/>
      <c r="F24" s="336"/>
      <c r="G24" s="336"/>
      <c r="H24" s="336"/>
      <c r="I24" s="336"/>
      <c r="J24" s="337">
        <v>3</v>
      </c>
      <c r="K24" s="338"/>
      <c r="L24" s="125"/>
      <c r="M24" s="125"/>
      <c r="N24" s="125"/>
      <c r="O24" s="126"/>
      <c r="P24" s="214"/>
      <c r="Q24" s="209"/>
      <c r="R24" s="209"/>
      <c r="S24" s="209"/>
      <c r="T24" s="209"/>
      <c r="U24" s="209"/>
      <c r="V24" s="209"/>
      <c r="W24" s="209"/>
      <c r="X24" s="209"/>
      <c r="Y24" s="209"/>
      <c r="Z24" s="209"/>
      <c r="AA24" s="209"/>
      <c r="AB24" s="209"/>
      <c r="AC24" s="209"/>
      <c r="AD24" s="209"/>
      <c r="AE24" s="209"/>
      <c r="AF24" s="209"/>
      <c r="AG24" s="209"/>
      <c r="AH24" s="209"/>
      <c r="AI24" s="209"/>
      <c r="AJ24" s="209"/>
      <c r="AK24" s="209"/>
    </row>
    <row r="25" spans="1:37" s="1" customFormat="1" ht="14.1" customHeight="1" x14ac:dyDescent="0.25">
      <c r="A25" s="102"/>
      <c r="B25" s="128"/>
      <c r="C25" s="45"/>
      <c r="D25" s="339" t="s">
        <v>899</v>
      </c>
      <c r="E25" s="340"/>
      <c r="F25" s="340"/>
      <c r="G25" s="340"/>
      <c r="H25" s="340"/>
      <c r="I25" s="340"/>
      <c r="J25" s="341">
        <v>4</v>
      </c>
      <c r="K25" s="342"/>
      <c r="L25" s="125"/>
      <c r="M25" s="125"/>
      <c r="N25" s="125"/>
      <c r="O25" s="126"/>
      <c r="P25" s="214"/>
      <c r="Q25" s="209"/>
      <c r="R25" s="209"/>
      <c r="S25" s="209"/>
      <c r="T25" s="209"/>
      <c r="U25" s="209"/>
      <c r="V25" s="209"/>
      <c r="W25" s="209"/>
      <c r="X25" s="209"/>
      <c r="Y25" s="209"/>
      <c r="Z25" s="209"/>
      <c r="AA25" s="209"/>
      <c r="AB25" s="209"/>
      <c r="AC25" s="209"/>
      <c r="AD25" s="209"/>
      <c r="AE25" s="209"/>
      <c r="AF25" s="209"/>
      <c r="AG25" s="209"/>
      <c r="AH25" s="209"/>
      <c r="AI25" s="209"/>
      <c r="AJ25" s="209"/>
      <c r="AK25" s="209"/>
    </row>
    <row r="26" spans="1:37" s="1" customFormat="1" ht="14.1" customHeight="1" x14ac:dyDescent="0.2">
      <c r="A26" s="102"/>
      <c r="B26" s="128"/>
      <c r="C26" s="128"/>
      <c r="D26" s="343" t="s">
        <v>827</v>
      </c>
      <c r="E26" s="344"/>
      <c r="F26" s="344"/>
      <c r="G26" s="344"/>
      <c r="H26" s="344"/>
      <c r="I26" s="345"/>
      <c r="J26" s="317">
        <f>SUM(J19:K25)</f>
        <v>313</v>
      </c>
      <c r="K26" s="318"/>
      <c r="L26" s="125"/>
      <c r="M26" s="125"/>
      <c r="N26" s="125"/>
      <c r="O26" s="126"/>
      <c r="P26" s="214"/>
      <c r="Q26" s="209"/>
      <c r="R26" s="209"/>
      <c r="S26" s="209"/>
      <c r="T26" s="209"/>
      <c r="U26" s="209"/>
      <c r="V26" s="209"/>
      <c r="W26" s="209"/>
      <c r="X26" s="209"/>
      <c r="Y26" s="209"/>
      <c r="Z26" s="209"/>
      <c r="AA26" s="209"/>
      <c r="AB26" s="209"/>
      <c r="AC26" s="209"/>
      <c r="AD26" s="209"/>
      <c r="AE26" s="209"/>
      <c r="AF26" s="209"/>
      <c r="AG26" s="209"/>
      <c r="AH26" s="209"/>
      <c r="AI26" s="209"/>
      <c r="AJ26" s="209"/>
      <c r="AK26" s="209"/>
    </row>
    <row r="27" spans="1:37" s="1" customFormat="1" ht="8.1" customHeight="1" x14ac:dyDescent="0.2">
      <c r="A27" s="102"/>
      <c r="B27" s="128"/>
      <c r="C27" s="128"/>
      <c r="D27" s="45"/>
      <c r="E27" s="125"/>
      <c r="F27" s="125"/>
      <c r="G27" s="125"/>
      <c r="H27" s="125"/>
      <c r="I27" s="125"/>
      <c r="J27" s="125"/>
      <c r="K27" s="125"/>
      <c r="L27" s="125"/>
      <c r="M27" s="125"/>
      <c r="N27" s="125"/>
      <c r="O27" s="126"/>
      <c r="P27" s="214"/>
      <c r="Q27" s="209"/>
      <c r="R27" s="209"/>
      <c r="S27" s="209"/>
      <c r="T27" s="209"/>
      <c r="U27" s="209"/>
      <c r="V27" s="209"/>
      <c r="W27" s="209"/>
      <c r="X27" s="209"/>
      <c r="Y27" s="209"/>
      <c r="Z27" s="209"/>
      <c r="AA27" s="209"/>
      <c r="AB27" s="209"/>
      <c r="AC27" s="209"/>
      <c r="AD27" s="209"/>
      <c r="AE27" s="209"/>
      <c r="AF27" s="209"/>
      <c r="AG27" s="209"/>
      <c r="AH27" s="209"/>
      <c r="AI27" s="209"/>
      <c r="AJ27" s="209"/>
      <c r="AK27" s="209"/>
    </row>
    <row r="28" spans="1:37" s="1" customFormat="1" ht="14.1" customHeight="1" x14ac:dyDescent="0.25">
      <c r="A28" s="102"/>
      <c r="B28" s="128"/>
      <c r="C28" s="346" t="s">
        <v>828</v>
      </c>
      <c r="D28" s="346"/>
      <c r="E28" s="346"/>
      <c r="F28" s="346"/>
      <c r="G28" s="346"/>
      <c r="H28" s="125"/>
      <c r="I28" s="125"/>
      <c r="J28" s="125"/>
      <c r="K28" s="125"/>
      <c r="L28" s="125"/>
      <c r="M28" s="125"/>
      <c r="N28" s="125"/>
      <c r="O28" s="126"/>
      <c r="P28" s="214"/>
      <c r="Q28" s="209"/>
      <c r="R28" s="209"/>
      <c r="S28" s="209"/>
      <c r="T28" s="209"/>
      <c r="U28" s="209"/>
      <c r="V28" s="209"/>
      <c r="W28" s="209"/>
      <c r="X28" s="209"/>
      <c r="Y28" s="209"/>
      <c r="Z28" s="209"/>
      <c r="AA28" s="209"/>
      <c r="AB28" s="209"/>
      <c r="AC28" s="209"/>
      <c r="AD28" s="209"/>
      <c r="AE28" s="209"/>
      <c r="AF28" s="209"/>
      <c r="AG28" s="209"/>
      <c r="AH28" s="209"/>
      <c r="AI28" s="209"/>
      <c r="AJ28" s="209"/>
      <c r="AK28" s="209"/>
    </row>
    <row r="29" spans="1:37" s="1" customFormat="1" ht="14.1" customHeight="1" x14ac:dyDescent="0.2">
      <c r="A29" s="102"/>
      <c r="B29" s="128"/>
      <c r="C29" s="153"/>
      <c r="D29" s="333" t="s">
        <v>898</v>
      </c>
      <c r="E29" s="333"/>
      <c r="F29" s="333"/>
      <c r="G29" s="333"/>
      <c r="H29" s="333"/>
      <c r="I29" s="333"/>
      <c r="J29" s="334">
        <v>126</v>
      </c>
      <c r="K29" s="334"/>
      <c r="L29" s="125"/>
      <c r="M29" s="125"/>
      <c r="N29" s="125"/>
      <c r="O29" s="126"/>
      <c r="P29" s="214"/>
      <c r="Q29" s="209"/>
      <c r="R29" s="209"/>
      <c r="S29" s="209"/>
      <c r="T29" s="209"/>
      <c r="U29" s="209"/>
      <c r="V29" s="209"/>
      <c r="W29" s="209"/>
      <c r="X29" s="209"/>
      <c r="Y29" s="209"/>
      <c r="Z29" s="209"/>
      <c r="AA29" s="209"/>
      <c r="AB29" s="209"/>
      <c r="AC29" s="209"/>
      <c r="AD29" s="209"/>
      <c r="AE29" s="209"/>
      <c r="AF29" s="209"/>
      <c r="AG29" s="209"/>
      <c r="AH29" s="209"/>
      <c r="AI29" s="209"/>
      <c r="AJ29" s="209"/>
      <c r="AK29" s="209"/>
    </row>
    <row r="30" spans="1:37" ht="8.1" customHeight="1" x14ac:dyDescent="0.2">
      <c r="A30" s="91"/>
      <c r="B30" s="128"/>
      <c r="C30" s="128"/>
      <c r="D30" s="128"/>
      <c r="E30" s="124"/>
      <c r="F30" s="125"/>
      <c r="G30" s="125"/>
      <c r="H30" s="125"/>
      <c r="I30" s="125"/>
      <c r="J30" s="125"/>
      <c r="K30" s="125"/>
      <c r="L30" s="125"/>
      <c r="M30" s="125"/>
      <c r="N30" s="125"/>
      <c r="O30" s="126"/>
      <c r="P30" s="212"/>
    </row>
    <row r="31" spans="1:37" ht="18" customHeight="1" x14ac:dyDescent="0.2">
      <c r="A31" s="91"/>
      <c r="B31" s="45"/>
      <c r="C31" s="347" t="s">
        <v>852</v>
      </c>
      <c r="D31" s="348"/>
      <c r="E31" s="348"/>
      <c r="F31" s="348"/>
      <c r="G31" s="125"/>
      <c r="H31" s="125"/>
      <c r="I31" s="125"/>
      <c r="J31" s="125"/>
      <c r="K31" s="125"/>
      <c r="L31" s="125"/>
      <c r="M31" s="125"/>
      <c r="N31" s="125"/>
      <c r="O31" s="126"/>
      <c r="P31" s="212"/>
    </row>
    <row r="32" spans="1:37" ht="13.5" customHeight="1" x14ac:dyDescent="0.2">
      <c r="A32" s="91"/>
      <c r="B32" s="45"/>
      <c r="C32" s="45"/>
      <c r="D32" s="389" t="s">
        <v>814</v>
      </c>
      <c r="E32" s="389"/>
      <c r="F32" s="389"/>
      <c r="G32" s="389"/>
      <c r="H32" s="389"/>
      <c r="I32" s="389"/>
      <c r="J32" s="352">
        <v>346</v>
      </c>
      <c r="K32" s="353"/>
      <c r="L32" s="125"/>
      <c r="M32" s="125"/>
      <c r="N32" s="125"/>
      <c r="O32" s="126"/>
      <c r="P32" s="212"/>
    </row>
    <row r="33" spans="1:37" ht="14.1" customHeight="1" x14ac:dyDescent="0.2">
      <c r="A33" s="91"/>
      <c r="B33" s="45"/>
      <c r="C33" s="45"/>
      <c r="D33" s="349" t="s">
        <v>815</v>
      </c>
      <c r="E33" s="350"/>
      <c r="F33" s="350"/>
      <c r="G33" s="350"/>
      <c r="H33" s="350"/>
      <c r="I33" s="351"/>
      <c r="J33" s="385">
        <v>87</v>
      </c>
      <c r="K33" s="386"/>
      <c r="L33" s="125"/>
      <c r="M33" s="125"/>
      <c r="N33" s="125"/>
      <c r="O33" s="126"/>
      <c r="P33" s="212"/>
    </row>
    <row r="34" spans="1:37" ht="14.1" customHeight="1" x14ac:dyDescent="0.2">
      <c r="A34" s="91"/>
      <c r="B34" s="45"/>
      <c r="C34" s="45"/>
      <c r="D34" s="390" t="s">
        <v>827</v>
      </c>
      <c r="E34" s="390"/>
      <c r="F34" s="390"/>
      <c r="G34" s="390"/>
      <c r="H34" s="390"/>
      <c r="I34" s="390"/>
      <c r="J34" s="387">
        <f>SUM(J32:K33)</f>
        <v>433</v>
      </c>
      <c r="K34" s="388"/>
      <c r="L34" s="125"/>
      <c r="M34" s="125"/>
      <c r="N34" s="125"/>
      <c r="O34" s="126"/>
      <c r="P34" s="212"/>
    </row>
    <row r="35" spans="1:37" ht="8.1" customHeight="1" x14ac:dyDescent="0.2">
      <c r="A35" s="91"/>
      <c r="B35" s="45"/>
      <c r="C35" s="45"/>
      <c r="D35" s="45"/>
      <c r="E35" s="124"/>
      <c r="F35" s="125"/>
      <c r="G35" s="125"/>
      <c r="H35" s="125"/>
      <c r="I35" s="125"/>
      <c r="J35" s="125"/>
      <c r="K35" s="125"/>
      <c r="L35" s="125"/>
      <c r="M35" s="125"/>
      <c r="N35" s="125"/>
      <c r="O35" s="126"/>
      <c r="P35" s="212"/>
    </row>
    <row r="36" spans="1:37" ht="15.75" customHeight="1" x14ac:dyDescent="0.2">
      <c r="A36" s="91"/>
      <c r="B36" s="45"/>
      <c r="C36" s="391" t="s">
        <v>851</v>
      </c>
      <c r="D36" s="391"/>
      <c r="E36" s="391"/>
      <c r="F36" s="391"/>
      <c r="G36" s="391"/>
      <c r="H36" s="125"/>
      <c r="I36" s="125"/>
      <c r="J36" s="125"/>
      <c r="K36" s="125"/>
      <c r="L36" s="125"/>
      <c r="M36" s="125"/>
      <c r="N36" s="125"/>
      <c r="O36" s="126"/>
      <c r="P36" s="212"/>
    </row>
    <row r="37" spans="1:37" ht="14.1" customHeight="1" x14ac:dyDescent="0.2">
      <c r="A37" s="91"/>
      <c r="B37" s="45"/>
      <c r="C37" s="45"/>
      <c r="D37" s="392" t="s">
        <v>817</v>
      </c>
      <c r="E37" s="393"/>
      <c r="F37" s="393"/>
      <c r="G37" s="393"/>
      <c r="H37" s="393"/>
      <c r="I37" s="393"/>
      <c r="J37" s="307">
        <v>118</v>
      </c>
      <c r="K37" s="308"/>
      <c r="L37" s="125"/>
      <c r="M37" s="125"/>
      <c r="N37" s="125"/>
      <c r="O37" s="126"/>
      <c r="P37" s="212"/>
    </row>
    <row r="38" spans="1:37" s="1" customFormat="1" ht="14.1" customHeight="1" x14ac:dyDescent="0.25">
      <c r="A38" s="127"/>
      <c r="B38" s="128"/>
      <c r="C38" s="128"/>
      <c r="D38" s="349" t="s">
        <v>818</v>
      </c>
      <c r="E38" s="350"/>
      <c r="F38" s="350"/>
      <c r="G38" s="350"/>
      <c r="H38" s="350"/>
      <c r="I38" s="350"/>
      <c r="J38" s="310">
        <v>21</v>
      </c>
      <c r="K38" s="311"/>
      <c r="L38" s="125"/>
      <c r="M38" s="125"/>
      <c r="N38" s="125"/>
      <c r="O38" s="126"/>
      <c r="P38" s="214"/>
      <c r="Q38" s="209"/>
      <c r="R38" s="209"/>
      <c r="S38" s="209"/>
      <c r="T38" s="209"/>
      <c r="U38" s="209"/>
      <c r="V38" s="209"/>
      <c r="W38" s="209"/>
      <c r="X38" s="209"/>
      <c r="Y38" s="209"/>
      <c r="Z38" s="209"/>
      <c r="AA38" s="209"/>
      <c r="AB38" s="209"/>
      <c r="AC38" s="209"/>
      <c r="AD38" s="209"/>
      <c r="AE38" s="209"/>
      <c r="AF38" s="209"/>
      <c r="AG38" s="209"/>
      <c r="AH38" s="209"/>
      <c r="AI38" s="209"/>
      <c r="AJ38" s="209"/>
      <c r="AK38" s="209"/>
    </row>
    <row r="39" spans="1:37" ht="14.1" customHeight="1" x14ac:dyDescent="0.2">
      <c r="A39" s="91"/>
      <c r="B39" s="136"/>
      <c r="C39" s="128"/>
      <c r="D39" s="392" t="s">
        <v>819</v>
      </c>
      <c r="E39" s="393"/>
      <c r="F39" s="393"/>
      <c r="G39" s="393"/>
      <c r="H39" s="393"/>
      <c r="I39" s="393"/>
      <c r="J39" s="307">
        <v>267</v>
      </c>
      <c r="K39" s="308"/>
      <c r="L39" s="125"/>
      <c r="M39" s="125"/>
      <c r="N39" s="125"/>
      <c r="O39" s="126"/>
      <c r="P39" s="212"/>
    </row>
    <row r="40" spans="1:37" ht="14.1" customHeight="1" x14ac:dyDescent="0.2">
      <c r="A40" s="91"/>
      <c r="B40" s="136"/>
      <c r="C40" s="128"/>
      <c r="D40" s="394" t="s">
        <v>820</v>
      </c>
      <c r="E40" s="395"/>
      <c r="F40" s="395"/>
      <c r="G40" s="395"/>
      <c r="H40" s="395"/>
      <c r="I40" s="395"/>
      <c r="J40" s="310">
        <v>0</v>
      </c>
      <c r="K40" s="311"/>
      <c r="L40" s="125"/>
      <c r="M40" s="125"/>
      <c r="N40" s="125"/>
      <c r="O40" s="126"/>
      <c r="P40" s="212"/>
    </row>
    <row r="41" spans="1:37" ht="14.1" customHeight="1" x14ac:dyDescent="0.2">
      <c r="A41" s="91"/>
      <c r="B41" s="136"/>
      <c r="C41" s="128"/>
      <c r="D41" s="392" t="s">
        <v>821</v>
      </c>
      <c r="E41" s="393"/>
      <c r="F41" s="393"/>
      <c r="G41" s="393"/>
      <c r="H41" s="393"/>
      <c r="I41" s="393"/>
      <c r="J41" s="307">
        <v>2</v>
      </c>
      <c r="K41" s="308"/>
      <c r="L41" s="125"/>
      <c r="M41" s="125"/>
      <c r="N41" s="125"/>
      <c r="O41" s="126"/>
      <c r="P41" s="212"/>
    </row>
    <row r="42" spans="1:37" s="1" customFormat="1" ht="14.1" customHeight="1" x14ac:dyDescent="0.2">
      <c r="A42" s="102"/>
      <c r="B42" s="136"/>
      <c r="C42" s="128"/>
      <c r="D42" s="349" t="s">
        <v>822</v>
      </c>
      <c r="E42" s="350"/>
      <c r="F42" s="350"/>
      <c r="G42" s="350"/>
      <c r="H42" s="350"/>
      <c r="I42" s="350"/>
      <c r="J42" s="310">
        <v>0</v>
      </c>
      <c r="K42" s="311"/>
      <c r="L42" s="125"/>
      <c r="M42" s="125"/>
      <c r="N42" s="125"/>
      <c r="O42" s="126"/>
      <c r="P42" s="214"/>
      <c r="Q42" s="209"/>
      <c r="R42" s="209"/>
      <c r="S42" s="209"/>
      <c r="T42" s="209"/>
      <c r="U42" s="209"/>
      <c r="V42" s="209"/>
      <c r="W42" s="209"/>
      <c r="X42" s="209"/>
      <c r="Y42" s="209"/>
      <c r="Z42" s="209"/>
      <c r="AA42" s="209"/>
      <c r="AB42" s="209"/>
      <c r="AC42" s="209"/>
      <c r="AD42" s="209"/>
      <c r="AE42" s="209"/>
      <c r="AF42" s="209"/>
      <c r="AG42" s="209"/>
      <c r="AH42" s="209"/>
      <c r="AI42" s="209"/>
      <c r="AJ42" s="209"/>
      <c r="AK42" s="209"/>
    </row>
    <row r="43" spans="1:37" ht="14.1" customHeight="1" x14ac:dyDescent="0.2">
      <c r="A43" s="91"/>
      <c r="B43" s="136"/>
      <c r="C43" s="128"/>
      <c r="D43" s="392" t="s">
        <v>823</v>
      </c>
      <c r="E43" s="393"/>
      <c r="F43" s="393"/>
      <c r="G43" s="393"/>
      <c r="H43" s="393"/>
      <c r="I43" s="393"/>
      <c r="J43" s="307">
        <v>25</v>
      </c>
      <c r="K43" s="308"/>
      <c r="L43" s="125"/>
      <c r="M43" s="125"/>
      <c r="N43" s="125"/>
      <c r="O43" s="126"/>
      <c r="P43" s="212"/>
    </row>
    <row r="44" spans="1:37" ht="14.1" customHeight="1" x14ac:dyDescent="0.2">
      <c r="A44" s="91"/>
      <c r="B44" s="128"/>
      <c r="C44" s="128"/>
      <c r="D44" s="396" t="s">
        <v>827</v>
      </c>
      <c r="E44" s="397"/>
      <c r="F44" s="397"/>
      <c r="G44" s="397"/>
      <c r="H44" s="397"/>
      <c r="I44" s="397"/>
      <c r="J44" s="317">
        <f>SUM(J37:K43)</f>
        <v>433</v>
      </c>
      <c r="K44" s="318"/>
      <c r="L44" s="125"/>
      <c r="M44" s="125"/>
      <c r="N44" s="125"/>
      <c r="O44" s="126"/>
      <c r="P44" s="212"/>
    </row>
    <row r="45" spans="1:37" ht="6.75" customHeight="1" x14ac:dyDescent="0.2">
      <c r="A45" s="58"/>
      <c r="B45" s="144"/>
      <c r="C45" s="155"/>
      <c r="D45" s="155"/>
      <c r="E45" s="156"/>
      <c r="F45" s="156"/>
      <c r="G45" s="181"/>
      <c r="H45" s="181"/>
      <c r="I45" s="181"/>
      <c r="J45" s="181"/>
      <c r="K45" s="181"/>
      <c r="L45" s="181"/>
      <c r="M45" s="181"/>
      <c r="N45" s="181"/>
      <c r="O45" s="182"/>
      <c r="P45" s="212"/>
    </row>
    <row r="46" spans="1:37" ht="8.1" customHeight="1" x14ac:dyDescent="0.2">
      <c r="A46" s="45"/>
      <c r="B46" s="128"/>
      <c r="C46" s="153"/>
      <c r="D46" s="153"/>
      <c r="E46" s="154"/>
      <c r="F46" s="154"/>
      <c r="G46" s="125"/>
      <c r="H46" s="125"/>
      <c r="I46" s="125"/>
      <c r="J46" s="125"/>
      <c r="K46" s="125"/>
      <c r="L46" s="125"/>
      <c r="M46" s="125"/>
      <c r="N46" s="125"/>
      <c r="O46" s="125"/>
      <c r="P46" s="212"/>
    </row>
    <row r="47" spans="1:37" ht="14.1" customHeight="1" x14ac:dyDescent="0.2">
      <c r="A47" s="189" t="s">
        <v>887</v>
      </c>
    </row>
    <row r="48" spans="1:37" ht="14.1" customHeight="1" x14ac:dyDescent="0.2">
      <c r="A48" s="324"/>
      <c r="B48" s="325"/>
      <c r="C48" s="325"/>
      <c r="D48" s="325"/>
      <c r="E48" s="325"/>
      <c r="F48" s="325"/>
      <c r="G48" s="325"/>
      <c r="H48" s="325"/>
      <c r="I48" s="325"/>
      <c r="J48" s="325"/>
      <c r="K48" s="325"/>
      <c r="L48" s="325"/>
      <c r="M48" s="325"/>
      <c r="N48" s="325"/>
      <c r="O48" s="326"/>
    </row>
    <row r="49" spans="1:37" ht="14.1" customHeight="1" x14ac:dyDescent="0.2">
      <c r="A49" s="327"/>
      <c r="B49" s="328"/>
      <c r="C49" s="328"/>
      <c r="D49" s="328"/>
      <c r="E49" s="328"/>
      <c r="F49" s="328"/>
      <c r="G49" s="328"/>
      <c r="H49" s="328"/>
      <c r="I49" s="328"/>
      <c r="J49" s="328"/>
      <c r="K49" s="328"/>
      <c r="L49" s="328"/>
      <c r="M49" s="328"/>
      <c r="N49" s="328"/>
      <c r="O49" s="329"/>
    </row>
    <row r="50" spans="1:37" ht="14.1" customHeight="1" x14ac:dyDescent="0.2">
      <c r="A50" s="327"/>
      <c r="B50" s="328"/>
      <c r="C50" s="328"/>
      <c r="D50" s="328"/>
      <c r="E50" s="328"/>
      <c r="F50" s="328"/>
      <c r="G50" s="328"/>
      <c r="H50" s="328"/>
      <c r="I50" s="328"/>
      <c r="J50" s="328"/>
      <c r="K50" s="328"/>
      <c r="L50" s="328"/>
      <c r="M50" s="328"/>
      <c r="N50" s="328"/>
      <c r="O50" s="329"/>
    </row>
    <row r="51" spans="1:37" ht="14.1" customHeight="1" x14ac:dyDescent="0.2">
      <c r="A51" s="327"/>
      <c r="B51" s="328"/>
      <c r="C51" s="328"/>
      <c r="D51" s="328"/>
      <c r="E51" s="328"/>
      <c r="F51" s="328"/>
      <c r="G51" s="328"/>
      <c r="H51" s="328"/>
      <c r="I51" s="328"/>
      <c r="J51" s="328"/>
      <c r="K51" s="328"/>
      <c r="L51" s="328"/>
      <c r="M51" s="328"/>
      <c r="N51" s="328"/>
      <c r="O51" s="329"/>
    </row>
    <row r="52" spans="1:37" ht="7.5" customHeight="1" x14ac:dyDescent="0.2">
      <c r="A52" s="327"/>
      <c r="B52" s="328"/>
      <c r="C52" s="328"/>
      <c r="D52" s="328"/>
      <c r="E52" s="328"/>
      <c r="F52" s="328"/>
      <c r="G52" s="328"/>
      <c r="H52" s="328"/>
      <c r="I52" s="328"/>
      <c r="J52" s="328"/>
      <c r="K52" s="328"/>
      <c r="L52" s="328"/>
      <c r="M52" s="328"/>
      <c r="N52" s="328"/>
      <c r="O52" s="329"/>
    </row>
    <row r="53" spans="1:37" ht="7.5" customHeight="1" x14ac:dyDescent="0.2">
      <c r="A53" s="327"/>
      <c r="B53" s="328"/>
      <c r="C53" s="328"/>
      <c r="D53" s="328"/>
      <c r="E53" s="328"/>
      <c r="F53" s="328"/>
      <c r="G53" s="328"/>
      <c r="H53" s="328"/>
      <c r="I53" s="328"/>
      <c r="J53" s="328"/>
      <c r="K53" s="328"/>
      <c r="L53" s="328"/>
      <c r="M53" s="328"/>
      <c r="N53" s="328"/>
      <c r="O53" s="329"/>
    </row>
    <row r="54" spans="1:37" ht="7.5" customHeight="1" x14ac:dyDescent="0.2">
      <c r="A54" s="330"/>
      <c r="B54" s="331"/>
      <c r="C54" s="331"/>
      <c r="D54" s="331"/>
      <c r="E54" s="331"/>
      <c r="F54" s="331"/>
      <c r="G54" s="331"/>
      <c r="H54" s="331"/>
      <c r="I54" s="331"/>
      <c r="J54" s="331"/>
      <c r="K54" s="331"/>
      <c r="L54" s="331"/>
      <c r="M54" s="331"/>
      <c r="N54" s="331"/>
      <c r="O54" s="332"/>
    </row>
    <row r="55" spans="1:37" ht="7.5" customHeight="1" x14ac:dyDescent="0.2">
      <c r="A55" s="215"/>
      <c r="B55" s="215"/>
      <c r="C55" s="215"/>
      <c r="D55" s="215"/>
      <c r="E55" s="215"/>
      <c r="F55" s="215"/>
      <c r="G55" s="215"/>
      <c r="H55" s="215"/>
      <c r="I55" s="215"/>
      <c r="J55" s="215"/>
      <c r="K55" s="215"/>
      <c r="L55" s="215"/>
      <c r="M55" s="215"/>
      <c r="N55" s="215"/>
      <c r="O55" s="215"/>
    </row>
    <row r="56" spans="1:37" s="196" customFormat="1" ht="18.600000000000001" customHeight="1" x14ac:dyDescent="0.25">
      <c r="A56" s="190" t="s">
        <v>900</v>
      </c>
      <c r="B56" s="191"/>
      <c r="C56" s="191"/>
      <c r="D56" s="191"/>
      <c r="E56" s="191"/>
      <c r="F56" s="192"/>
      <c r="G56" s="191"/>
      <c r="H56" s="191"/>
      <c r="I56" s="191"/>
      <c r="J56" s="191"/>
      <c r="K56" s="193"/>
      <c r="L56" s="194"/>
      <c r="M56" s="194"/>
      <c r="N56" s="195"/>
      <c r="O56" s="195"/>
      <c r="P56" s="216"/>
      <c r="Q56" s="216"/>
      <c r="R56" s="216"/>
      <c r="S56" s="216"/>
      <c r="T56" s="216"/>
      <c r="U56" s="216"/>
      <c r="V56" s="216"/>
      <c r="W56" s="216"/>
      <c r="X56" s="216"/>
      <c r="Y56" s="216"/>
      <c r="Z56" s="216"/>
      <c r="AA56" s="216"/>
      <c r="AB56" s="216"/>
      <c r="AC56" s="216"/>
      <c r="AD56" s="216"/>
      <c r="AE56" s="216"/>
      <c r="AF56" s="216"/>
      <c r="AG56" s="216"/>
      <c r="AH56" s="216"/>
      <c r="AI56" s="216"/>
      <c r="AJ56" s="216"/>
      <c r="AK56" s="216"/>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126" zoomScaleNormal="126" workbookViewId="0">
      <pane ySplit="5" topLeftCell="A6" activePane="bottomLeft" state="frozen"/>
      <selection pane="bottomLeft" activeCell="A5" sqref="A5:I5"/>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10" t="s">
        <v>843</v>
      </c>
      <c r="B1" s="411"/>
      <c r="C1" s="411"/>
      <c r="D1" s="411"/>
      <c r="E1" s="411"/>
      <c r="F1" s="411"/>
      <c r="G1" s="294" t="str">
        <f>'CONTACT INFORMATION'!$A$24</f>
        <v>Alameda</v>
      </c>
      <c r="H1" s="294"/>
      <c r="I1" s="295"/>
    </row>
    <row r="2" spans="1:21" s="1" customFormat="1" ht="14.1" customHeight="1" x14ac:dyDescent="0.2">
      <c r="A2" s="168"/>
      <c r="B2" s="168"/>
      <c r="C2" s="168"/>
      <c r="D2" s="168"/>
      <c r="E2" s="168"/>
      <c r="F2" s="168"/>
      <c r="G2" s="169"/>
      <c r="H2" s="169"/>
      <c r="I2" s="169"/>
      <c r="J2" s="209"/>
      <c r="K2" s="209"/>
      <c r="L2" s="209"/>
      <c r="M2" s="209"/>
      <c r="N2" s="209"/>
      <c r="O2" s="209"/>
      <c r="P2" s="209"/>
      <c r="Q2" s="209"/>
      <c r="R2" s="209"/>
      <c r="S2" s="209"/>
      <c r="T2" s="209"/>
      <c r="U2" s="209"/>
    </row>
    <row r="3" spans="1:21" s="170" customFormat="1" ht="14.25" x14ac:dyDescent="0.2">
      <c r="A3" s="377" t="s">
        <v>943</v>
      </c>
      <c r="B3" s="378"/>
      <c r="C3" s="378"/>
      <c r="D3" s="378"/>
      <c r="E3" s="378"/>
      <c r="F3" s="378"/>
      <c r="G3" s="378"/>
      <c r="H3" s="378"/>
      <c r="I3" s="379"/>
      <c r="J3" s="217"/>
      <c r="K3" s="217"/>
      <c r="L3" s="217"/>
      <c r="M3" s="217"/>
      <c r="N3" s="217"/>
      <c r="O3" s="217"/>
      <c r="P3" s="217"/>
      <c r="Q3" s="217"/>
      <c r="R3" s="217"/>
      <c r="S3" s="217"/>
      <c r="T3" s="217"/>
      <c r="U3" s="217"/>
    </row>
    <row r="4" spans="1:21" s="170" customFormat="1" ht="15" thickBot="1" x14ac:dyDescent="0.25">
      <c r="A4" s="400" t="s">
        <v>882</v>
      </c>
      <c r="B4" s="401"/>
      <c r="C4" s="401"/>
      <c r="D4" s="401"/>
      <c r="E4" s="401"/>
      <c r="F4" s="401"/>
      <c r="G4" s="401"/>
      <c r="H4" s="401"/>
      <c r="I4" s="402"/>
      <c r="J4" s="217"/>
      <c r="K4" s="217"/>
      <c r="L4" s="217"/>
      <c r="M4" s="217"/>
      <c r="N4" s="217"/>
      <c r="O4" s="217"/>
      <c r="P4" s="217"/>
      <c r="Q4" s="217"/>
      <c r="R4" s="217"/>
      <c r="S4" s="217"/>
      <c r="T4" s="217"/>
      <c r="U4" s="217"/>
    </row>
    <row r="5" spans="1:21" s="199" customFormat="1" ht="21" customHeight="1" thickBot="1" x14ac:dyDescent="0.3">
      <c r="A5" s="404" t="s">
        <v>909</v>
      </c>
      <c r="B5" s="405"/>
      <c r="C5" s="405"/>
      <c r="D5" s="405"/>
      <c r="E5" s="405"/>
      <c r="F5" s="405"/>
      <c r="G5" s="405"/>
      <c r="H5" s="405"/>
      <c r="I5" s="406"/>
      <c r="J5" s="218"/>
      <c r="K5" s="218"/>
      <c r="L5" s="218"/>
      <c r="M5" s="218"/>
      <c r="N5" s="218"/>
      <c r="O5" s="218"/>
      <c r="P5" s="218"/>
      <c r="Q5" s="218"/>
      <c r="R5" s="218"/>
      <c r="S5" s="218"/>
      <c r="T5" s="218"/>
      <c r="U5" s="218"/>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8" t="s">
        <v>870</v>
      </c>
      <c r="C8" s="408"/>
      <c r="D8" s="184"/>
      <c r="E8" s="409"/>
      <c r="F8" s="409"/>
      <c r="G8" s="409"/>
      <c r="H8" s="180"/>
      <c r="I8" s="183"/>
    </row>
    <row r="9" spans="1:21" ht="15" x14ac:dyDescent="0.2">
      <c r="A9" s="165"/>
      <c r="B9" s="204"/>
      <c r="C9" s="407" t="s">
        <v>871</v>
      </c>
      <c r="D9" s="407"/>
      <c r="E9" s="407"/>
      <c r="F9" s="407"/>
      <c r="G9" s="334">
        <v>428</v>
      </c>
      <c r="H9" s="334"/>
      <c r="I9" s="183"/>
    </row>
    <row r="10" spans="1:21" ht="15" x14ac:dyDescent="0.2">
      <c r="A10" s="165"/>
      <c r="B10" s="204"/>
      <c r="C10" s="415" t="s">
        <v>872</v>
      </c>
      <c r="D10" s="415"/>
      <c r="E10" s="415"/>
      <c r="F10" s="415"/>
      <c r="G10" s="403">
        <v>174</v>
      </c>
      <c r="H10" s="403"/>
      <c r="I10" s="183"/>
    </row>
    <row r="11" spans="1:21" ht="15" x14ac:dyDescent="0.2">
      <c r="A11" s="165"/>
      <c r="B11" s="204"/>
      <c r="C11" s="407" t="s">
        <v>873</v>
      </c>
      <c r="D11" s="407"/>
      <c r="E11" s="407"/>
      <c r="F11" s="407"/>
      <c r="G11" s="334">
        <v>19</v>
      </c>
      <c r="H11" s="334"/>
      <c r="I11" s="183"/>
    </row>
    <row r="12" spans="1:21" ht="15" x14ac:dyDescent="0.25">
      <c r="A12" s="165"/>
      <c r="B12" s="177"/>
      <c r="C12" s="312" t="s">
        <v>827</v>
      </c>
      <c r="D12" s="312"/>
      <c r="E12" s="312"/>
      <c r="F12" s="312"/>
      <c r="G12" s="412">
        <f>SUM(G9:H11)</f>
        <v>621</v>
      </c>
      <c r="H12" s="412"/>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13" t="s">
        <v>874</v>
      </c>
      <c r="C15" s="413"/>
      <c r="D15" s="413"/>
      <c r="E15" s="413"/>
      <c r="F15" s="413"/>
      <c r="G15" s="413"/>
      <c r="H15" s="413"/>
      <c r="I15" s="414"/>
    </row>
    <row r="16" spans="1:21" ht="14.25" x14ac:dyDescent="0.2">
      <c r="A16" s="102"/>
      <c r="B16" s="128"/>
      <c r="C16" s="306" t="s">
        <v>814</v>
      </c>
      <c r="D16" s="306"/>
      <c r="E16" s="306"/>
      <c r="F16" s="306"/>
      <c r="G16" s="334">
        <v>476</v>
      </c>
      <c r="H16" s="334"/>
      <c r="I16" s="98"/>
    </row>
    <row r="17" spans="1:9" ht="14.25" x14ac:dyDescent="0.2">
      <c r="A17" s="102"/>
      <c r="B17" s="128"/>
      <c r="C17" s="316" t="s">
        <v>815</v>
      </c>
      <c r="D17" s="316"/>
      <c r="E17" s="316"/>
      <c r="F17" s="316"/>
      <c r="G17" s="403">
        <v>145</v>
      </c>
      <c r="H17" s="403"/>
      <c r="I17" s="98"/>
    </row>
    <row r="18" spans="1:9" ht="15" x14ac:dyDescent="0.25">
      <c r="A18" s="102"/>
      <c r="B18" s="128"/>
      <c r="C18" s="312" t="s">
        <v>827</v>
      </c>
      <c r="D18" s="312"/>
      <c r="E18" s="312"/>
      <c r="F18" s="312"/>
      <c r="G18" s="398">
        <f>SUM(G16:H17)</f>
        <v>621</v>
      </c>
      <c r="H18" s="39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2" t="s">
        <v>850</v>
      </c>
      <c r="C21" s="202"/>
      <c r="D21" s="202"/>
      <c r="E21" s="202"/>
      <c r="F21" s="202"/>
      <c r="G21" s="202"/>
      <c r="H21" s="202"/>
      <c r="I21" s="167"/>
    </row>
    <row r="22" spans="1:9" ht="14.25" x14ac:dyDescent="0.2">
      <c r="A22" s="102"/>
      <c r="B22" s="128"/>
      <c r="C22" s="306" t="s">
        <v>819</v>
      </c>
      <c r="D22" s="306"/>
      <c r="E22" s="306"/>
      <c r="F22" s="306"/>
      <c r="G22" s="334">
        <v>351</v>
      </c>
      <c r="H22" s="334"/>
      <c r="I22" s="98"/>
    </row>
    <row r="23" spans="1:9" ht="14.25" x14ac:dyDescent="0.2">
      <c r="A23" s="102"/>
      <c r="B23" s="128"/>
      <c r="C23" s="316" t="s">
        <v>818</v>
      </c>
      <c r="D23" s="316"/>
      <c r="E23" s="316"/>
      <c r="F23" s="316"/>
      <c r="G23" s="399">
        <v>42</v>
      </c>
      <c r="H23" s="399"/>
      <c r="I23" s="98"/>
    </row>
    <row r="24" spans="1:9" ht="14.25" x14ac:dyDescent="0.2">
      <c r="A24" s="102"/>
      <c r="B24" s="128"/>
      <c r="C24" s="306" t="s">
        <v>817</v>
      </c>
      <c r="D24" s="306"/>
      <c r="E24" s="306"/>
      <c r="F24" s="306"/>
      <c r="G24" s="334">
        <v>179</v>
      </c>
      <c r="H24" s="334"/>
      <c r="I24" s="98"/>
    </row>
    <row r="25" spans="1:9" ht="14.25" x14ac:dyDescent="0.2">
      <c r="A25" s="102"/>
      <c r="B25" s="128"/>
      <c r="C25" s="309" t="s">
        <v>512</v>
      </c>
      <c r="D25" s="309"/>
      <c r="E25" s="309"/>
      <c r="F25" s="309"/>
      <c r="G25" s="403">
        <v>49</v>
      </c>
      <c r="H25" s="403"/>
      <c r="I25" s="98"/>
    </row>
    <row r="26" spans="1:9" ht="15" x14ac:dyDescent="0.25">
      <c r="A26" s="102"/>
      <c r="B26" s="128"/>
      <c r="C26" s="312" t="s">
        <v>827</v>
      </c>
      <c r="D26" s="312"/>
      <c r="E26" s="312"/>
      <c r="F26" s="312"/>
      <c r="G26" s="398">
        <f>SUM(G22:H25)</f>
        <v>621</v>
      </c>
      <c r="H26" s="39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887</v>
      </c>
    </row>
    <row r="33" spans="1:9" x14ac:dyDescent="0.2">
      <c r="A33" s="324"/>
      <c r="B33" s="325"/>
      <c r="C33" s="325"/>
      <c r="D33" s="325"/>
      <c r="E33" s="325"/>
      <c r="F33" s="325"/>
      <c r="G33" s="325"/>
      <c r="H33" s="325"/>
      <c r="I33" s="326"/>
    </row>
    <row r="34" spans="1:9" x14ac:dyDescent="0.2">
      <c r="A34" s="327"/>
      <c r="B34" s="328"/>
      <c r="C34" s="328"/>
      <c r="D34" s="328"/>
      <c r="E34" s="328"/>
      <c r="F34" s="328"/>
      <c r="G34" s="328"/>
      <c r="H34" s="328"/>
      <c r="I34" s="329"/>
    </row>
    <row r="35" spans="1:9" x14ac:dyDescent="0.2">
      <c r="A35" s="327"/>
      <c r="B35" s="328"/>
      <c r="C35" s="328"/>
      <c r="D35" s="328"/>
      <c r="E35" s="328"/>
      <c r="F35" s="328"/>
      <c r="G35" s="328"/>
      <c r="H35" s="328"/>
      <c r="I35" s="329"/>
    </row>
    <row r="36" spans="1:9" x14ac:dyDescent="0.2">
      <c r="A36" s="327"/>
      <c r="B36" s="328"/>
      <c r="C36" s="328"/>
      <c r="D36" s="328"/>
      <c r="E36" s="328"/>
      <c r="F36" s="328"/>
      <c r="G36" s="328"/>
      <c r="H36" s="328"/>
      <c r="I36" s="329"/>
    </row>
    <row r="37" spans="1:9" x14ac:dyDescent="0.2">
      <c r="A37" s="327"/>
      <c r="B37" s="328"/>
      <c r="C37" s="328"/>
      <c r="D37" s="328"/>
      <c r="E37" s="328"/>
      <c r="F37" s="328"/>
      <c r="G37" s="328"/>
      <c r="H37" s="328"/>
      <c r="I37" s="329"/>
    </row>
    <row r="38" spans="1:9" x14ac:dyDescent="0.2">
      <c r="A38" s="327"/>
      <c r="B38" s="328"/>
      <c r="C38" s="328"/>
      <c r="D38" s="328"/>
      <c r="E38" s="328"/>
      <c r="F38" s="328"/>
      <c r="G38" s="328"/>
      <c r="H38" s="328"/>
      <c r="I38" s="329"/>
    </row>
    <row r="39" spans="1:9" x14ac:dyDescent="0.2">
      <c r="A39" s="327"/>
      <c r="B39" s="328"/>
      <c r="C39" s="328"/>
      <c r="D39" s="328"/>
      <c r="E39" s="328"/>
      <c r="F39" s="328"/>
      <c r="G39" s="328"/>
      <c r="H39" s="328"/>
      <c r="I39" s="329"/>
    </row>
    <row r="40" spans="1:9" x14ac:dyDescent="0.2">
      <c r="A40" s="327"/>
      <c r="B40" s="328"/>
      <c r="C40" s="328"/>
      <c r="D40" s="328"/>
      <c r="E40" s="328"/>
      <c r="F40" s="328"/>
      <c r="G40" s="328"/>
      <c r="H40" s="328"/>
      <c r="I40" s="329"/>
    </row>
    <row r="41" spans="1:9" x14ac:dyDescent="0.2">
      <c r="A41" s="327"/>
      <c r="B41" s="328"/>
      <c r="C41" s="328"/>
      <c r="D41" s="328"/>
      <c r="E41" s="328"/>
      <c r="F41" s="328"/>
      <c r="G41" s="328"/>
      <c r="H41" s="328"/>
      <c r="I41" s="329"/>
    </row>
    <row r="42" spans="1:9" x14ac:dyDescent="0.2">
      <c r="A42" s="327"/>
      <c r="B42" s="328"/>
      <c r="C42" s="328"/>
      <c r="D42" s="328"/>
      <c r="E42" s="328"/>
      <c r="F42" s="328"/>
      <c r="G42" s="328"/>
      <c r="H42" s="328"/>
      <c r="I42" s="329"/>
    </row>
    <row r="43" spans="1:9" x14ac:dyDescent="0.2">
      <c r="A43" s="327"/>
      <c r="B43" s="328"/>
      <c r="C43" s="328"/>
      <c r="D43" s="328"/>
      <c r="E43" s="328"/>
      <c r="F43" s="328"/>
      <c r="G43" s="328"/>
      <c r="H43" s="328"/>
      <c r="I43" s="329"/>
    </row>
    <row r="44" spans="1:9" x14ac:dyDescent="0.2">
      <c r="A44" s="327"/>
      <c r="B44" s="328"/>
      <c r="C44" s="328"/>
      <c r="D44" s="328"/>
      <c r="E44" s="328"/>
      <c r="F44" s="328"/>
      <c r="G44" s="328"/>
      <c r="H44" s="328"/>
      <c r="I44" s="329"/>
    </row>
    <row r="45" spans="1:9" x14ac:dyDescent="0.2">
      <c r="A45" s="327"/>
      <c r="B45" s="328"/>
      <c r="C45" s="328"/>
      <c r="D45" s="328"/>
      <c r="E45" s="328"/>
      <c r="F45" s="328"/>
      <c r="G45" s="328"/>
      <c r="H45" s="328"/>
      <c r="I45" s="329"/>
    </row>
    <row r="46" spans="1:9" x14ac:dyDescent="0.2">
      <c r="A46" s="327"/>
      <c r="B46" s="328"/>
      <c r="C46" s="328"/>
      <c r="D46" s="328"/>
      <c r="E46" s="328"/>
      <c r="F46" s="328"/>
      <c r="G46" s="328"/>
      <c r="H46" s="328"/>
      <c r="I46" s="329"/>
    </row>
    <row r="47" spans="1:9" x14ac:dyDescent="0.2">
      <c r="A47" s="327"/>
      <c r="B47" s="328"/>
      <c r="C47" s="328"/>
      <c r="D47" s="328"/>
      <c r="E47" s="328"/>
      <c r="F47" s="328"/>
      <c r="G47" s="328"/>
      <c r="H47" s="328"/>
      <c r="I47" s="329"/>
    </row>
    <row r="48" spans="1:9" x14ac:dyDescent="0.2">
      <c r="A48" s="327"/>
      <c r="B48" s="328"/>
      <c r="C48" s="328"/>
      <c r="D48" s="328"/>
      <c r="E48" s="328"/>
      <c r="F48" s="328"/>
      <c r="G48" s="328"/>
      <c r="H48" s="328"/>
      <c r="I48" s="329"/>
    </row>
    <row r="49" spans="1:9" x14ac:dyDescent="0.2">
      <c r="A49" s="327"/>
      <c r="B49" s="328"/>
      <c r="C49" s="328"/>
      <c r="D49" s="328"/>
      <c r="E49" s="328"/>
      <c r="F49" s="328"/>
      <c r="G49" s="328"/>
      <c r="H49" s="328"/>
      <c r="I49" s="329"/>
    </row>
    <row r="50" spans="1:9" x14ac:dyDescent="0.2">
      <c r="A50" s="330"/>
      <c r="B50" s="331"/>
      <c r="C50" s="331"/>
      <c r="D50" s="331"/>
      <c r="E50" s="331"/>
      <c r="F50" s="331"/>
      <c r="G50" s="331"/>
      <c r="H50" s="331"/>
      <c r="I50" s="332"/>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19" zoomScale="126" zoomScaleNormal="126" workbookViewId="0">
      <selection activeCell="A8" sqref="A8:J56"/>
    </sheetView>
  </sheetViews>
  <sheetFormatPr defaultColWidth="9.140625" defaultRowHeight="12.75" x14ac:dyDescent="0.2"/>
  <cols>
    <col min="1" max="9" width="9.140625" style="45"/>
    <col min="10" max="10" width="20" style="45" customWidth="1"/>
    <col min="11" max="11" width="9.140625" style="45"/>
    <col min="12" max="16384" width="9.140625" style="39"/>
  </cols>
  <sheetData>
    <row r="1" spans="1:15" ht="15.75" x14ac:dyDescent="0.25">
      <c r="A1" s="382" t="s">
        <v>846</v>
      </c>
      <c r="B1" s="383"/>
      <c r="C1" s="383"/>
      <c r="D1" s="383"/>
      <c r="E1" s="383"/>
      <c r="F1" s="383"/>
      <c r="G1" s="383"/>
      <c r="H1" s="380" t="str">
        <f>'CONTACT INFORMATION'!$A$24</f>
        <v>Alameda</v>
      </c>
      <c r="I1" s="380"/>
      <c r="J1" s="381"/>
      <c r="K1" s="159"/>
      <c r="L1" s="189"/>
    </row>
    <row r="2" spans="1:15" ht="7.5" customHeight="1" x14ac:dyDescent="0.25">
      <c r="A2" s="57"/>
      <c r="B2" s="57"/>
      <c r="C2" s="57"/>
      <c r="D2" s="57"/>
      <c r="E2" s="57"/>
      <c r="F2" s="57"/>
      <c r="G2" s="57"/>
      <c r="H2" s="57"/>
      <c r="I2" s="57"/>
      <c r="J2" s="57"/>
      <c r="K2" s="221"/>
      <c r="L2" s="189"/>
    </row>
    <row r="3" spans="1:15" ht="15" x14ac:dyDescent="0.25">
      <c r="A3" s="425" t="s">
        <v>883</v>
      </c>
      <c r="B3" s="426"/>
      <c r="C3" s="426"/>
      <c r="D3" s="426"/>
      <c r="E3" s="426"/>
      <c r="F3" s="426"/>
      <c r="G3" s="426"/>
      <c r="H3" s="426"/>
      <c r="I3" s="426"/>
      <c r="J3" s="427"/>
    </row>
    <row r="4" spans="1:15" s="209" customFormat="1" ht="15" x14ac:dyDescent="0.25">
      <c r="A4" s="222"/>
      <c r="B4" s="185"/>
      <c r="C4" s="185"/>
      <c r="D4" s="185"/>
      <c r="E4" s="185"/>
      <c r="F4" s="185"/>
      <c r="G4" s="185"/>
      <c r="H4" s="185"/>
      <c r="I4" s="185"/>
      <c r="J4" s="186"/>
      <c r="K4" s="128"/>
    </row>
    <row r="5" spans="1:15" s="209" customFormat="1" ht="15" customHeight="1" x14ac:dyDescent="0.2">
      <c r="A5" s="428" t="s">
        <v>837</v>
      </c>
      <c r="B5" s="429"/>
      <c r="C5" s="429"/>
      <c r="D5" s="429"/>
      <c r="E5" s="429"/>
      <c r="F5" s="429"/>
      <c r="G5" s="429"/>
      <c r="H5" s="429"/>
      <c r="I5" s="429"/>
      <c r="J5" s="430"/>
      <c r="K5" s="128"/>
    </row>
    <row r="6" spans="1:15" s="209" customFormat="1" ht="15" customHeight="1" x14ac:dyDescent="0.2">
      <c r="A6" s="431"/>
      <c r="B6" s="432"/>
      <c r="C6" s="432"/>
      <c r="D6" s="432"/>
      <c r="E6" s="432"/>
      <c r="F6" s="432"/>
      <c r="G6" s="432"/>
      <c r="H6" s="432"/>
      <c r="I6" s="432"/>
      <c r="J6" s="433"/>
      <c r="K6" s="128"/>
    </row>
    <row r="7" spans="1:15" s="209" customFormat="1" ht="15" customHeight="1" x14ac:dyDescent="0.2">
      <c r="A7" s="434"/>
      <c r="B7" s="435"/>
      <c r="C7" s="435"/>
      <c r="D7" s="435"/>
      <c r="E7" s="435"/>
      <c r="F7" s="435"/>
      <c r="G7" s="435"/>
      <c r="H7" s="435"/>
      <c r="I7" s="435"/>
      <c r="J7" s="436"/>
      <c r="K7" s="128"/>
    </row>
    <row r="8" spans="1:15" s="209" customFormat="1" ht="15" customHeight="1" x14ac:dyDescent="0.2">
      <c r="A8" s="416" t="s">
        <v>958</v>
      </c>
      <c r="B8" s="417"/>
      <c r="C8" s="417"/>
      <c r="D8" s="417"/>
      <c r="E8" s="417"/>
      <c r="F8" s="417"/>
      <c r="G8" s="417"/>
      <c r="H8" s="417"/>
      <c r="I8" s="417"/>
      <c r="J8" s="418"/>
      <c r="K8" s="128"/>
      <c r="O8" s="223"/>
    </row>
    <row r="9" spans="1:15" s="209" customFormat="1" ht="15" customHeight="1" x14ac:dyDescent="0.2">
      <c r="A9" s="419"/>
      <c r="B9" s="420"/>
      <c r="C9" s="420"/>
      <c r="D9" s="420"/>
      <c r="E9" s="420"/>
      <c r="F9" s="420"/>
      <c r="G9" s="420"/>
      <c r="H9" s="420"/>
      <c r="I9" s="420"/>
      <c r="J9" s="421"/>
      <c r="K9" s="128"/>
    </row>
    <row r="10" spans="1:15" ht="14.25" customHeight="1" x14ac:dyDescent="0.2">
      <c r="A10" s="419"/>
      <c r="B10" s="420"/>
      <c r="C10" s="420"/>
      <c r="D10" s="420"/>
      <c r="E10" s="420"/>
      <c r="F10" s="420"/>
      <c r="G10" s="420"/>
      <c r="H10" s="420"/>
      <c r="I10" s="420"/>
      <c r="J10" s="421"/>
    </row>
    <row r="11" spans="1:15" x14ac:dyDescent="0.2">
      <c r="A11" s="419"/>
      <c r="B11" s="420"/>
      <c r="C11" s="420"/>
      <c r="D11" s="420"/>
      <c r="E11" s="420"/>
      <c r="F11" s="420"/>
      <c r="G11" s="420"/>
      <c r="H11" s="420"/>
      <c r="I11" s="420"/>
      <c r="J11" s="421"/>
    </row>
    <row r="12" spans="1:15" x14ac:dyDescent="0.2">
      <c r="A12" s="419"/>
      <c r="B12" s="420"/>
      <c r="C12" s="420"/>
      <c r="D12" s="420"/>
      <c r="E12" s="420"/>
      <c r="F12" s="420"/>
      <c r="G12" s="420"/>
      <c r="H12" s="420"/>
      <c r="I12" s="420"/>
      <c r="J12" s="421"/>
    </row>
    <row r="13" spans="1:15" x14ac:dyDescent="0.2">
      <c r="A13" s="419"/>
      <c r="B13" s="420"/>
      <c r="C13" s="420"/>
      <c r="D13" s="420"/>
      <c r="E13" s="420"/>
      <c r="F13" s="420"/>
      <c r="G13" s="420"/>
      <c r="H13" s="420"/>
      <c r="I13" s="420"/>
      <c r="J13" s="421"/>
    </row>
    <row r="14" spans="1:15" x14ac:dyDescent="0.2">
      <c r="A14" s="419"/>
      <c r="B14" s="420"/>
      <c r="C14" s="420"/>
      <c r="D14" s="420"/>
      <c r="E14" s="420"/>
      <c r="F14" s="420"/>
      <c r="G14" s="420"/>
      <c r="H14" s="420"/>
      <c r="I14" s="420"/>
      <c r="J14" s="421"/>
    </row>
    <row r="15" spans="1:15" x14ac:dyDescent="0.2">
      <c r="A15" s="419"/>
      <c r="B15" s="420"/>
      <c r="C15" s="420"/>
      <c r="D15" s="420"/>
      <c r="E15" s="420"/>
      <c r="F15" s="420"/>
      <c r="G15" s="420"/>
      <c r="H15" s="420"/>
      <c r="I15" s="420"/>
      <c r="J15" s="421"/>
    </row>
    <row r="16" spans="1:15" x14ac:dyDescent="0.2">
      <c r="A16" s="419"/>
      <c r="B16" s="420"/>
      <c r="C16" s="420"/>
      <c r="D16" s="420"/>
      <c r="E16" s="420"/>
      <c r="F16" s="420"/>
      <c r="G16" s="420"/>
      <c r="H16" s="420"/>
      <c r="I16" s="420"/>
      <c r="J16" s="421"/>
    </row>
    <row r="17" spans="1:10" x14ac:dyDescent="0.2">
      <c r="A17" s="419"/>
      <c r="B17" s="420"/>
      <c r="C17" s="420"/>
      <c r="D17" s="420"/>
      <c r="E17" s="420"/>
      <c r="F17" s="420"/>
      <c r="G17" s="420"/>
      <c r="H17" s="420"/>
      <c r="I17" s="420"/>
      <c r="J17" s="421"/>
    </row>
    <row r="18" spans="1:10" x14ac:dyDescent="0.2">
      <c r="A18" s="419"/>
      <c r="B18" s="420"/>
      <c r="C18" s="420"/>
      <c r="D18" s="420"/>
      <c r="E18" s="420"/>
      <c r="F18" s="420"/>
      <c r="G18" s="420"/>
      <c r="H18" s="420"/>
      <c r="I18" s="420"/>
      <c r="J18" s="421"/>
    </row>
    <row r="19" spans="1:10" x14ac:dyDescent="0.2">
      <c r="A19" s="419"/>
      <c r="B19" s="420"/>
      <c r="C19" s="420"/>
      <c r="D19" s="420"/>
      <c r="E19" s="420"/>
      <c r="F19" s="420"/>
      <c r="G19" s="420"/>
      <c r="H19" s="420"/>
      <c r="I19" s="420"/>
      <c r="J19" s="421"/>
    </row>
    <row r="20" spans="1:10" x14ac:dyDescent="0.2">
      <c r="A20" s="419"/>
      <c r="B20" s="420"/>
      <c r="C20" s="420"/>
      <c r="D20" s="420"/>
      <c r="E20" s="420"/>
      <c r="F20" s="420"/>
      <c r="G20" s="420"/>
      <c r="H20" s="420"/>
      <c r="I20" s="420"/>
      <c r="J20" s="421"/>
    </row>
    <row r="21" spans="1:10" x14ac:dyDescent="0.2">
      <c r="A21" s="419"/>
      <c r="B21" s="420"/>
      <c r="C21" s="420"/>
      <c r="D21" s="420"/>
      <c r="E21" s="420"/>
      <c r="F21" s="420"/>
      <c r="G21" s="420"/>
      <c r="H21" s="420"/>
      <c r="I21" s="420"/>
      <c r="J21" s="421"/>
    </row>
    <row r="22" spans="1:10" x14ac:dyDescent="0.2">
      <c r="A22" s="419"/>
      <c r="B22" s="420"/>
      <c r="C22" s="420"/>
      <c r="D22" s="420"/>
      <c r="E22" s="420"/>
      <c r="F22" s="420"/>
      <c r="G22" s="420"/>
      <c r="H22" s="420"/>
      <c r="I22" s="420"/>
      <c r="J22" s="421"/>
    </row>
    <row r="23" spans="1:10" x14ac:dyDescent="0.2">
      <c r="A23" s="419"/>
      <c r="B23" s="420"/>
      <c r="C23" s="420"/>
      <c r="D23" s="420"/>
      <c r="E23" s="420"/>
      <c r="F23" s="420"/>
      <c r="G23" s="420"/>
      <c r="H23" s="420"/>
      <c r="I23" s="420"/>
      <c r="J23" s="421"/>
    </row>
    <row r="24" spans="1:10" x14ac:dyDescent="0.2">
      <c r="A24" s="419"/>
      <c r="B24" s="420"/>
      <c r="C24" s="420"/>
      <c r="D24" s="420"/>
      <c r="E24" s="420"/>
      <c r="F24" s="420"/>
      <c r="G24" s="420"/>
      <c r="H24" s="420"/>
      <c r="I24" s="420"/>
      <c r="J24" s="421"/>
    </row>
    <row r="25" spans="1:10" x14ac:dyDescent="0.2">
      <c r="A25" s="419"/>
      <c r="B25" s="420"/>
      <c r="C25" s="420"/>
      <c r="D25" s="420"/>
      <c r="E25" s="420"/>
      <c r="F25" s="420"/>
      <c r="G25" s="420"/>
      <c r="H25" s="420"/>
      <c r="I25" s="420"/>
      <c r="J25" s="421"/>
    </row>
    <row r="26" spans="1:10" x14ac:dyDescent="0.2">
      <c r="A26" s="419"/>
      <c r="B26" s="420"/>
      <c r="C26" s="420"/>
      <c r="D26" s="420"/>
      <c r="E26" s="420"/>
      <c r="F26" s="420"/>
      <c r="G26" s="420"/>
      <c r="H26" s="420"/>
      <c r="I26" s="420"/>
      <c r="J26" s="421"/>
    </row>
    <row r="27" spans="1:10" x14ac:dyDescent="0.2">
      <c r="A27" s="419"/>
      <c r="B27" s="420"/>
      <c r="C27" s="420"/>
      <c r="D27" s="420"/>
      <c r="E27" s="420"/>
      <c r="F27" s="420"/>
      <c r="G27" s="420"/>
      <c r="H27" s="420"/>
      <c r="I27" s="420"/>
      <c r="J27" s="421"/>
    </row>
    <row r="28" spans="1:10" x14ac:dyDescent="0.2">
      <c r="A28" s="419"/>
      <c r="B28" s="420"/>
      <c r="C28" s="420"/>
      <c r="D28" s="420"/>
      <c r="E28" s="420"/>
      <c r="F28" s="420"/>
      <c r="G28" s="420"/>
      <c r="H28" s="420"/>
      <c r="I28" s="420"/>
      <c r="J28" s="421"/>
    </row>
    <row r="29" spans="1:10" x14ac:dyDescent="0.2">
      <c r="A29" s="419"/>
      <c r="B29" s="420"/>
      <c r="C29" s="420"/>
      <c r="D29" s="420"/>
      <c r="E29" s="420"/>
      <c r="F29" s="420"/>
      <c r="G29" s="420"/>
      <c r="H29" s="420"/>
      <c r="I29" s="420"/>
      <c r="J29" s="421"/>
    </row>
    <row r="30" spans="1:10" x14ac:dyDescent="0.2">
      <c r="A30" s="419"/>
      <c r="B30" s="420"/>
      <c r="C30" s="420"/>
      <c r="D30" s="420"/>
      <c r="E30" s="420"/>
      <c r="F30" s="420"/>
      <c r="G30" s="420"/>
      <c r="H30" s="420"/>
      <c r="I30" s="420"/>
      <c r="J30" s="421"/>
    </row>
    <row r="31" spans="1:10" x14ac:dyDescent="0.2">
      <c r="A31" s="419"/>
      <c r="B31" s="420"/>
      <c r="C31" s="420"/>
      <c r="D31" s="420"/>
      <c r="E31" s="420"/>
      <c r="F31" s="420"/>
      <c r="G31" s="420"/>
      <c r="H31" s="420"/>
      <c r="I31" s="420"/>
      <c r="J31" s="421"/>
    </row>
    <row r="32" spans="1:10" x14ac:dyDescent="0.2">
      <c r="A32" s="419"/>
      <c r="B32" s="420"/>
      <c r="C32" s="420"/>
      <c r="D32" s="420"/>
      <c r="E32" s="420"/>
      <c r="F32" s="420"/>
      <c r="G32" s="420"/>
      <c r="H32" s="420"/>
      <c r="I32" s="420"/>
      <c r="J32" s="421"/>
    </row>
    <row r="33" spans="1:10" x14ac:dyDescent="0.2">
      <c r="A33" s="419"/>
      <c r="B33" s="420"/>
      <c r="C33" s="420"/>
      <c r="D33" s="420"/>
      <c r="E33" s="420"/>
      <c r="F33" s="420"/>
      <c r="G33" s="420"/>
      <c r="H33" s="420"/>
      <c r="I33" s="420"/>
      <c r="J33" s="421"/>
    </row>
    <row r="34" spans="1:10" x14ac:dyDescent="0.2">
      <c r="A34" s="419"/>
      <c r="B34" s="420"/>
      <c r="C34" s="420"/>
      <c r="D34" s="420"/>
      <c r="E34" s="420"/>
      <c r="F34" s="420"/>
      <c r="G34" s="420"/>
      <c r="H34" s="420"/>
      <c r="I34" s="420"/>
      <c r="J34" s="421"/>
    </row>
    <row r="35" spans="1:10" x14ac:dyDescent="0.2">
      <c r="A35" s="419"/>
      <c r="B35" s="420"/>
      <c r="C35" s="420"/>
      <c r="D35" s="420"/>
      <c r="E35" s="420"/>
      <c r="F35" s="420"/>
      <c r="G35" s="420"/>
      <c r="H35" s="420"/>
      <c r="I35" s="420"/>
      <c r="J35" s="421"/>
    </row>
    <row r="36" spans="1:10" x14ac:dyDescent="0.2">
      <c r="A36" s="419"/>
      <c r="B36" s="420"/>
      <c r="C36" s="420"/>
      <c r="D36" s="420"/>
      <c r="E36" s="420"/>
      <c r="F36" s="420"/>
      <c r="G36" s="420"/>
      <c r="H36" s="420"/>
      <c r="I36" s="420"/>
      <c r="J36" s="421"/>
    </row>
    <row r="37" spans="1:10" x14ac:dyDescent="0.2">
      <c r="A37" s="419"/>
      <c r="B37" s="420"/>
      <c r="C37" s="420"/>
      <c r="D37" s="420"/>
      <c r="E37" s="420"/>
      <c r="F37" s="420"/>
      <c r="G37" s="420"/>
      <c r="H37" s="420"/>
      <c r="I37" s="420"/>
      <c r="J37" s="421"/>
    </row>
    <row r="38" spans="1:10" x14ac:dyDescent="0.2">
      <c r="A38" s="419"/>
      <c r="B38" s="420"/>
      <c r="C38" s="420"/>
      <c r="D38" s="420"/>
      <c r="E38" s="420"/>
      <c r="F38" s="420"/>
      <c r="G38" s="420"/>
      <c r="H38" s="420"/>
      <c r="I38" s="420"/>
      <c r="J38" s="421"/>
    </row>
    <row r="39" spans="1:10" x14ac:dyDescent="0.2">
      <c r="A39" s="419"/>
      <c r="B39" s="420"/>
      <c r="C39" s="420"/>
      <c r="D39" s="420"/>
      <c r="E39" s="420"/>
      <c r="F39" s="420"/>
      <c r="G39" s="420"/>
      <c r="H39" s="420"/>
      <c r="I39" s="420"/>
      <c r="J39" s="421"/>
    </row>
    <row r="40" spans="1:10" x14ac:dyDescent="0.2">
      <c r="A40" s="419"/>
      <c r="B40" s="420"/>
      <c r="C40" s="420"/>
      <c r="D40" s="420"/>
      <c r="E40" s="420"/>
      <c r="F40" s="420"/>
      <c r="G40" s="420"/>
      <c r="H40" s="420"/>
      <c r="I40" s="420"/>
      <c r="J40" s="421"/>
    </row>
    <row r="41" spans="1:10" x14ac:dyDescent="0.2">
      <c r="A41" s="419"/>
      <c r="B41" s="420"/>
      <c r="C41" s="420"/>
      <c r="D41" s="420"/>
      <c r="E41" s="420"/>
      <c r="F41" s="420"/>
      <c r="G41" s="420"/>
      <c r="H41" s="420"/>
      <c r="I41" s="420"/>
      <c r="J41" s="421"/>
    </row>
    <row r="42" spans="1:10" x14ac:dyDescent="0.2">
      <c r="A42" s="419"/>
      <c r="B42" s="420"/>
      <c r="C42" s="420"/>
      <c r="D42" s="420"/>
      <c r="E42" s="420"/>
      <c r="F42" s="420"/>
      <c r="G42" s="420"/>
      <c r="H42" s="420"/>
      <c r="I42" s="420"/>
      <c r="J42" s="421"/>
    </row>
    <row r="43" spans="1:10" x14ac:dyDescent="0.2">
      <c r="A43" s="419"/>
      <c r="B43" s="420"/>
      <c r="C43" s="420"/>
      <c r="D43" s="420"/>
      <c r="E43" s="420"/>
      <c r="F43" s="420"/>
      <c r="G43" s="420"/>
      <c r="H43" s="420"/>
      <c r="I43" s="420"/>
      <c r="J43" s="421"/>
    </row>
    <row r="44" spans="1:10" x14ac:dyDescent="0.2">
      <c r="A44" s="419"/>
      <c r="B44" s="420"/>
      <c r="C44" s="420"/>
      <c r="D44" s="420"/>
      <c r="E44" s="420"/>
      <c r="F44" s="420"/>
      <c r="G44" s="420"/>
      <c r="H44" s="420"/>
      <c r="I44" s="420"/>
      <c r="J44" s="421"/>
    </row>
    <row r="45" spans="1:10" x14ac:dyDescent="0.2">
      <c r="A45" s="419"/>
      <c r="B45" s="420"/>
      <c r="C45" s="420"/>
      <c r="D45" s="420"/>
      <c r="E45" s="420"/>
      <c r="F45" s="420"/>
      <c r="G45" s="420"/>
      <c r="H45" s="420"/>
      <c r="I45" s="420"/>
      <c r="J45" s="421"/>
    </row>
    <row r="46" spans="1:10" x14ac:dyDescent="0.2">
      <c r="A46" s="419"/>
      <c r="B46" s="420"/>
      <c r="C46" s="420"/>
      <c r="D46" s="420"/>
      <c r="E46" s="420"/>
      <c r="F46" s="420"/>
      <c r="G46" s="420"/>
      <c r="H46" s="420"/>
      <c r="I46" s="420"/>
      <c r="J46" s="421"/>
    </row>
    <row r="47" spans="1:10" x14ac:dyDescent="0.2">
      <c r="A47" s="419"/>
      <c r="B47" s="420"/>
      <c r="C47" s="420"/>
      <c r="D47" s="420"/>
      <c r="E47" s="420"/>
      <c r="F47" s="420"/>
      <c r="G47" s="420"/>
      <c r="H47" s="420"/>
      <c r="I47" s="420"/>
      <c r="J47" s="421"/>
    </row>
    <row r="48" spans="1:10" x14ac:dyDescent="0.2">
      <c r="A48" s="419"/>
      <c r="B48" s="420"/>
      <c r="C48" s="420"/>
      <c r="D48" s="420"/>
      <c r="E48" s="420"/>
      <c r="F48" s="420"/>
      <c r="G48" s="420"/>
      <c r="H48" s="420"/>
      <c r="I48" s="420"/>
      <c r="J48" s="421"/>
    </row>
    <row r="49" spans="1:10" x14ac:dyDescent="0.2">
      <c r="A49" s="419"/>
      <c r="B49" s="420"/>
      <c r="C49" s="420"/>
      <c r="D49" s="420"/>
      <c r="E49" s="420"/>
      <c r="F49" s="420"/>
      <c r="G49" s="420"/>
      <c r="H49" s="420"/>
      <c r="I49" s="420"/>
      <c r="J49" s="421"/>
    </row>
    <row r="50" spans="1:10" x14ac:dyDescent="0.2">
      <c r="A50" s="419"/>
      <c r="B50" s="420"/>
      <c r="C50" s="420"/>
      <c r="D50" s="420"/>
      <c r="E50" s="420"/>
      <c r="F50" s="420"/>
      <c r="G50" s="420"/>
      <c r="H50" s="420"/>
      <c r="I50" s="420"/>
      <c r="J50" s="421"/>
    </row>
    <row r="51" spans="1:10" x14ac:dyDescent="0.2">
      <c r="A51" s="419"/>
      <c r="B51" s="420"/>
      <c r="C51" s="420"/>
      <c r="D51" s="420"/>
      <c r="E51" s="420"/>
      <c r="F51" s="420"/>
      <c r="G51" s="420"/>
      <c r="H51" s="420"/>
      <c r="I51" s="420"/>
      <c r="J51" s="421"/>
    </row>
    <row r="52" spans="1:10" x14ac:dyDescent="0.2">
      <c r="A52" s="419"/>
      <c r="B52" s="420"/>
      <c r="C52" s="420"/>
      <c r="D52" s="420"/>
      <c r="E52" s="420"/>
      <c r="F52" s="420"/>
      <c r="G52" s="420"/>
      <c r="H52" s="420"/>
      <c r="I52" s="420"/>
      <c r="J52" s="421"/>
    </row>
    <row r="53" spans="1:10" x14ac:dyDescent="0.2">
      <c r="A53" s="419"/>
      <c r="B53" s="420"/>
      <c r="C53" s="420"/>
      <c r="D53" s="420"/>
      <c r="E53" s="420"/>
      <c r="F53" s="420"/>
      <c r="G53" s="420"/>
      <c r="H53" s="420"/>
      <c r="I53" s="420"/>
      <c r="J53" s="421"/>
    </row>
    <row r="54" spans="1:10" x14ac:dyDescent="0.2">
      <c r="A54" s="419"/>
      <c r="B54" s="420"/>
      <c r="C54" s="420"/>
      <c r="D54" s="420"/>
      <c r="E54" s="420"/>
      <c r="F54" s="420"/>
      <c r="G54" s="420"/>
      <c r="H54" s="420"/>
      <c r="I54" s="420"/>
      <c r="J54" s="421"/>
    </row>
    <row r="55" spans="1:10" x14ac:dyDescent="0.2">
      <c r="A55" s="419"/>
      <c r="B55" s="420"/>
      <c r="C55" s="420"/>
      <c r="D55" s="420"/>
      <c r="E55" s="420"/>
      <c r="F55" s="420"/>
      <c r="G55" s="420"/>
      <c r="H55" s="420"/>
      <c r="I55" s="420"/>
      <c r="J55" s="421"/>
    </row>
    <row r="56" spans="1:10" x14ac:dyDescent="0.2">
      <c r="A56" s="422"/>
      <c r="B56" s="423"/>
      <c r="C56" s="423"/>
      <c r="D56" s="423"/>
      <c r="E56" s="423"/>
      <c r="F56" s="423"/>
      <c r="G56" s="423"/>
      <c r="H56" s="423"/>
      <c r="I56" s="423"/>
      <c r="J56" s="424"/>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1CB9A741-4938-4414-9DEE-5E90E7307CBA}"/>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992"/>
  <sheetViews>
    <sheetView showGridLines="0" tabSelected="1" topLeftCell="A308" zoomScaleNormal="100" workbookViewId="0">
      <selection activeCell="A310" sqref="A310:J344"/>
    </sheetView>
  </sheetViews>
  <sheetFormatPr defaultRowHeight="12.75" x14ac:dyDescent="0.2"/>
  <cols>
    <col min="1" max="1" width="10.42578125" style="39" customWidth="1"/>
    <col min="2" max="5" width="9.140625" style="39"/>
    <col min="6" max="6" width="8" style="39" customWidth="1"/>
    <col min="7" max="9" width="9.140625" style="39"/>
    <col min="10" max="10" width="15" style="39" customWidth="1"/>
    <col min="11" max="12" width="8.85546875" style="39"/>
    <col min="13" max="13" width="9.140625" style="39" customWidth="1"/>
    <col min="14" max="19" width="8.85546875" style="39"/>
  </cols>
  <sheetData>
    <row r="1" spans="1:13" ht="15.75" customHeight="1" x14ac:dyDescent="0.25">
      <c r="A1" s="382" t="s">
        <v>848</v>
      </c>
      <c r="B1" s="383"/>
      <c r="C1" s="383"/>
      <c r="D1" s="383"/>
      <c r="E1" s="383"/>
      <c r="F1" s="383"/>
      <c r="G1" s="383"/>
      <c r="H1" s="380" t="str">
        <f>'CONTACT INFORMATION'!$A$24</f>
        <v>Alameda</v>
      </c>
      <c r="I1" s="380"/>
      <c r="J1" s="381"/>
    </row>
    <row r="2" spans="1:13" ht="9" customHeight="1" x14ac:dyDescent="0.2">
      <c r="A2" s="45"/>
      <c r="B2" s="45"/>
      <c r="C2" s="45"/>
      <c r="D2" s="45"/>
      <c r="E2" s="45"/>
      <c r="F2" s="45"/>
      <c r="G2" s="45"/>
      <c r="H2" s="45"/>
      <c r="I2" s="45"/>
      <c r="J2" s="45"/>
    </row>
    <row r="3" spans="1:13" ht="12" customHeight="1" x14ac:dyDescent="0.2">
      <c r="A3" s="528" t="s">
        <v>903</v>
      </c>
      <c r="B3" s="528"/>
      <c r="C3" s="528"/>
      <c r="D3" s="528"/>
      <c r="E3" s="528"/>
      <c r="F3" s="528"/>
      <c r="G3" s="528"/>
      <c r="H3" s="528"/>
      <c r="I3" s="528"/>
      <c r="J3" s="528"/>
    </row>
    <row r="4" spans="1:13" ht="14.1" customHeight="1" x14ac:dyDescent="0.2">
      <c r="A4" s="528"/>
      <c r="B4" s="528"/>
      <c r="C4" s="528"/>
      <c r="D4" s="528"/>
      <c r="E4" s="528"/>
      <c r="F4" s="528"/>
      <c r="G4" s="528"/>
      <c r="H4" s="528"/>
      <c r="I4" s="528"/>
      <c r="J4" s="528"/>
    </row>
    <row r="5" spans="1:13" ht="14.1" customHeight="1" x14ac:dyDescent="0.2">
      <c r="A5" s="528"/>
      <c r="B5" s="528"/>
      <c r="C5" s="528"/>
      <c r="D5" s="528"/>
      <c r="E5" s="528"/>
      <c r="F5" s="528"/>
      <c r="G5" s="528"/>
      <c r="H5" s="528"/>
      <c r="I5" s="528"/>
      <c r="J5" s="528"/>
    </row>
    <row r="6" spans="1:13" ht="14.1" customHeight="1" x14ac:dyDescent="0.2">
      <c r="A6" s="528"/>
      <c r="B6" s="528"/>
      <c r="C6" s="528"/>
      <c r="D6" s="528"/>
      <c r="E6" s="528"/>
      <c r="F6" s="528"/>
      <c r="G6" s="528"/>
      <c r="H6" s="528"/>
      <c r="I6" s="528"/>
      <c r="J6" s="528"/>
      <c r="M6" s="45"/>
    </row>
    <row r="7" spans="1:13" ht="9" customHeight="1" x14ac:dyDescent="0.2">
      <c r="A7" s="528"/>
      <c r="B7" s="528"/>
      <c r="C7" s="528"/>
      <c r="D7" s="528"/>
      <c r="E7" s="528"/>
      <c r="F7" s="528"/>
      <c r="G7" s="528"/>
      <c r="H7" s="528"/>
      <c r="I7" s="528"/>
      <c r="J7" s="528"/>
      <c r="M7" s="45"/>
    </row>
    <row r="8" spans="1:13" ht="10.5" customHeight="1" x14ac:dyDescent="0.2"/>
    <row r="9" spans="1:13" ht="14.1" customHeight="1" x14ac:dyDescent="0.2">
      <c r="A9" s="292" t="s">
        <v>836</v>
      </c>
      <c r="B9" s="292"/>
      <c r="C9" s="292"/>
      <c r="D9" s="292"/>
      <c r="E9" s="292"/>
      <c r="F9" s="292"/>
      <c r="G9" s="292"/>
      <c r="H9" s="292"/>
      <c r="I9" s="292"/>
      <c r="J9" s="292"/>
    </row>
    <row r="10" spans="1:13" ht="14.1" customHeight="1" x14ac:dyDescent="0.2">
      <c r="A10" s="292"/>
      <c r="B10" s="292"/>
      <c r="C10" s="292"/>
      <c r="D10" s="292"/>
      <c r="E10" s="292"/>
      <c r="F10" s="292"/>
      <c r="G10" s="292"/>
      <c r="H10" s="292"/>
      <c r="I10" s="292"/>
      <c r="J10" s="292"/>
    </row>
    <row r="11" spans="1:13" ht="14.1" customHeight="1" x14ac:dyDescent="0.2">
      <c r="A11" s="292"/>
      <c r="B11" s="292"/>
      <c r="C11" s="292"/>
      <c r="D11" s="292"/>
      <c r="E11" s="292"/>
      <c r="F11" s="292"/>
      <c r="G11" s="292"/>
      <c r="H11" s="292"/>
      <c r="I11" s="292"/>
      <c r="J11" s="292"/>
    </row>
    <row r="12" spans="1:13" ht="12.75" customHeight="1" x14ac:dyDescent="0.2">
      <c r="A12" s="122"/>
      <c r="B12" s="122"/>
      <c r="C12" s="122"/>
      <c r="D12" s="122"/>
      <c r="E12" s="122"/>
      <c r="F12" s="122"/>
      <c r="G12" s="122"/>
      <c r="H12" s="122"/>
      <c r="I12" s="122"/>
      <c r="J12" s="122"/>
      <c r="M12" s="45"/>
    </row>
    <row r="13" spans="1:13" ht="15" x14ac:dyDescent="0.25">
      <c r="A13" s="535" t="s">
        <v>464</v>
      </c>
      <c r="B13" s="535"/>
      <c r="C13" s="535"/>
      <c r="D13" s="535"/>
      <c r="E13" s="535"/>
      <c r="F13" s="535"/>
      <c r="G13" s="535"/>
      <c r="H13" s="535"/>
      <c r="I13" s="535"/>
      <c r="J13" s="535"/>
    </row>
    <row r="14" spans="1:13" ht="18" customHeight="1" thickBot="1" x14ac:dyDescent="0.25">
      <c r="A14" s="47"/>
      <c r="B14" s="48" t="s">
        <v>466</v>
      </c>
      <c r="C14" s="536" t="s">
        <v>467</v>
      </c>
      <c r="D14" s="536"/>
      <c r="E14" s="536"/>
      <c r="F14" s="49"/>
      <c r="G14" s="48" t="s">
        <v>466</v>
      </c>
      <c r="H14" s="536" t="s">
        <v>467</v>
      </c>
      <c r="I14" s="536"/>
      <c r="J14" s="536"/>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36" t="s">
        <v>467</v>
      </c>
      <c r="D20" s="536"/>
      <c r="E20" s="536"/>
      <c r="F20" s="53"/>
      <c r="G20" s="48" t="s">
        <v>466</v>
      </c>
      <c r="H20" s="536" t="s">
        <v>467</v>
      </c>
      <c r="I20" s="536"/>
      <c r="J20" s="536"/>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36" t="s">
        <v>467</v>
      </c>
      <c r="D41" s="536"/>
      <c r="E41" s="536"/>
      <c r="F41" s="53"/>
      <c r="G41" s="48" t="s">
        <v>466</v>
      </c>
      <c r="H41" s="536" t="s">
        <v>467</v>
      </c>
      <c r="I41" s="536"/>
      <c r="J41" s="536"/>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92" t="s">
        <v>904</v>
      </c>
      <c r="B47" s="517"/>
      <c r="C47" s="517"/>
      <c r="D47" s="517"/>
      <c r="E47" s="517"/>
      <c r="F47" s="517"/>
      <c r="G47" s="517"/>
      <c r="H47" s="517"/>
      <c r="I47" s="517"/>
      <c r="J47" s="517"/>
    </row>
    <row r="48" spans="1:10" x14ac:dyDescent="0.2">
      <c r="A48" s="517"/>
      <c r="B48" s="517"/>
      <c r="C48" s="517"/>
      <c r="D48" s="517"/>
      <c r="E48" s="517"/>
      <c r="F48" s="517"/>
      <c r="G48" s="517"/>
      <c r="H48" s="517"/>
      <c r="I48" s="517"/>
      <c r="J48" s="517"/>
    </row>
    <row r="49" spans="1:11" x14ac:dyDescent="0.2">
      <c r="A49" s="517"/>
      <c r="B49" s="517"/>
      <c r="C49" s="517"/>
      <c r="D49" s="517"/>
      <c r="E49" s="517"/>
      <c r="F49" s="517"/>
      <c r="G49" s="517"/>
      <c r="H49" s="517"/>
      <c r="I49" s="517"/>
      <c r="J49" s="517"/>
    </row>
    <row r="50" spans="1:11" x14ac:dyDescent="0.2">
      <c r="A50" s="517"/>
      <c r="B50" s="517"/>
      <c r="C50" s="517"/>
      <c r="D50" s="517"/>
      <c r="E50" s="517"/>
      <c r="F50" s="517"/>
      <c r="G50" s="517"/>
      <c r="H50" s="517"/>
      <c r="I50" s="517"/>
      <c r="J50" s="517"/>
    </row>
    <row r="51" spans="1:11" x14ac:dyDescent="0.2">
      <c r="A51" s="517"/>
      <c r="B51" s="517"/>
      <c r="C51" s="517"/>
      <c r="D51" s="517"/>
      <c r="E51" s="517"/>
      <c r="F51" s="517"/>
      <c r="G51" s="517"/>
      <c r="H51" s="517"/>
      <c r="I51" s="517"/>
      <c r="J51" s="517"/>
    </row>
    <row r="52" spans="1:11" ht="12.75" hidden="1" customHeight="1" x14ac:dyDescent="0.2">
      <c r="A52" s="517"/>
      <c r="B52" s="517"/>
      <c r="C52" s="517"/>
      <c r="D52" s="517"/>
      <c r="E52" s="517"/>
      <c r="F52" s="517"/>
      <c r="G52" s="517"/>
      <c r="H52" s="517"/>
      <c r="I52" s="517"/>
      <c r="J52" s="517"/>
    </row>
    <row r="53" spans="1:11" ht="12.75" hidden="1" customHeight="1" x14ac:dyDescent="0.2">
      <c r="A53" s="517"/>
      <c r="B53" s="517"/>
      <c r="C53" s="517"/>
      <c r="D53" s="517"/>
      <c r="E53" s="517"/>
      <c r="F53" s="517"/>
      <c r="G53" s="517"/>
      <c r="H53" s="517"/>
      <c r="I53" s="517"/>
      <c r="J53" s="517"/>
    </row>
    <row r="54" spans="1:11" ht="12.75" hidden="1" customHeight="1" x14ac:dyDescent="0.2">
      <c r="A54" s="517"/>
      <c r="B54" s="517"/>
      <c r="C54" s="517"/>
      <c r="D54" s="517"/>
      <c r="E54" s="517"/>
      <c r="F54" s="517"/>
      <c r="G54" s="517"/>
      <c r="H54" s="517"/>
      <c r="I54" s="517"/>
      <c r="J54" s="517"/>
    </row>
    <row r="55" spans="1:11" ht="12.75" hidden="1" customHeight="1" x14ac:dyDescent="0.2">
      <c r="A55" s="517"/>
      <c r="B55" s="517"/>
      <c r="C55" s="517"/>
      <c r="D55" s="517"/>
      <c r="E55" s="517"/>
      <c r="F55" s="517"/>
      <c r="G55" s="517"/>
      <c r="H55" s="517"/>
      <c r="I55" s="517"/>
      <c r="J55" s="517"/>
    </row>
    <row r="56" spans="1:11" x14ac:dyDescent="0.2">
      <c r="A56" s="517"/>
      <c r="B56" s="517"/>
      <c r="C56" s="517"/>
      <c r="D56" s="517"/>
      <c r="E56" s="517"/>
      <c r="F56" s="517"/>
      <c r="G56" s="517"/>
      <c r="H56" s="517"/>
      <c r="I56" s="517"/>
      <c r="J56" s="517"/>
    </row>
    <row r="57" spans="1:11" x14ac:dyDescent="0.2">
      <c r="A57" s="518"/>
      <c r="B57" s="518"/>
      <c r="C57" s="518"/>
      <c r="D57" s="518"/>
      <c r="E57" s="518"/>
      <c r="F57" s="518"/>
      <c r="G57" s="518"/>
      <c r="H57" s="518"/>
      <c r="I57" s="518"/>
      <c r="J57" s="518"/>
      <c r="K57" s="518"/>
    </row>
    <row r="58" spans="1:11" x14ac:dyDescent="0.2">
      <c r="A58" s="518"/>
      <c r="B58" s="518"/>
      <c r="C58" s="518"/>
      <c r="D58" s="518"/>
      <c r="E58" s="518"/>
      <c r="F58" s="518"/>
      <c r="G58" s="518"/>
      <c r="H58" s="518"/>
      <c r="I58" s="518"/>
      <c r="J58" s="518"/>
      <c r="K58" s="518"/>
    </row>
    <row r="59" spans="1:11" x14ac:dyDescent="0.2">
      <c r="A59" s="207"/>
      <c r="B59" s="207"/>
      <c r="C59" s="207"/>
      <c r="D59" s="207"/>
      <c r="E59" s="207"/>
      <c r="F59" s="207"/>
      <c r="G59" s="207"/>
      <c r="H59" s="207"/>
      <c r="I59" s="207"/>
      <c r="J59" s="207"/>
      <c r="K59" s="207"/>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49"/>
      <c r="J64" s="550"/>
    </row>
    <row r="65" spans="1:10" ht="15.75" customHeight="1" x14ac:dyDescent="0.25">
      <c r="A65" s="382" t="s">
        <v>848</v>
      </c>
      <c r="B65" s="383"/>
      <c r="C65" s="383"/>
      <c r="D65" s="383"/>
      <c r="E65" s="383"/>
      <c r="F65" s="383"/>
      <c r="G65" s="383"/>
      <c r="H65" s="380" t="str">
        <f>'CONTACT INFORMATION'!$A$24</f>
        <v>Alameda</v>
      </c>
      <c r="I65" s="380"/>
      <c r="J65" s="381"/>
    </row>
    <row r="66" spans="1:10" ht="12" customHeight="1" x14ac:dyDescent="0.2">
      <c r="A66" s="74"/>
      <c r="B66" s="74"/>
      <c r="C66" s="74"/>
      <c r="D66" s="74"/>
      <c r="E66" s="74"/>
      <c r="F66" s="74"/>
      <c r="G66" s="74"/>
      <c r="H66" s="74"/>
      <c r="I66" s="74"/>
      <c r="J66" s="74"/>
    </row>
    <row r="67" spans="1:10" ht="12.75" customHeight="1" x14ac:dyDescent="0.2">
      <c r="B67" s="264" t="s">
        <v>538</v>
      </c>
      <c r="C67" s="264"/>
      <c r="D67" s="264"/>
      <c r="E67" s="264"/>
      <c r="F67" s="264"/>
      <c r="G67" s="264"/>
      <c r="H67" s="264"/>
      <c r="I67" s="264"/>
      <c r="J67" s="56"/>
    </row>
    <row r="68" spans="1:10" ht="12.75" customHeight="1" x14ac:dyDescent="0.2">
      <c r="A68" s="56"/>
      <c r="B68" s="264"/>
      <c r="C68" s="264"/>
      <c r="D68" s="264"/>
      <c r="E68" s="264"/>
      <c r="F68" s="264"/>
      <c r="G68" s="264"/>
      <c r="H68" s="264"/>
      <c r="I68" s="264"/>
      <c r="J68" s="56"/>
    </row>
    <row r="69" spans="1:10" x14ac:dyDescent="0.2">
      <c r="A69" s="56"/>
      <c r="B69" s="264"/>
      <c r="C69" s="264"/>
      <c r="D69" s="264"/>
      <c r="E69" s="264"/>
      <c r="F69" s="264"/>
      <c r="G69" s="264"/>
      <c r="H69" s="264"/>
      <c r="I69" s="264"/>
      <c r="J69" s="56"/>
    </row>
    <row r="70" spans="1:10" ht="12.95" customHeight="1" x14ac:dyDescent="0.2">
      <c r="A70" s="56"/>
      <c r="B70" s="115"/>
      <c r="C70" s="115"/>
      <c r="D70" s="115"/>
      <c r="E70" s="115"/>
      <c r="F70" s="115"/>
      <c r="G70" s="115"/>
      <c r="H70" s="115"/>
      <c r="I70" s="115"/>
      <c r="J70" s="115"/>
    </row>
    <row r="71" spans="1:10" ht="12.75" customHeight="1" x14ac:dyDescent="0.2">
      <c r="A71" s="56"/>
      <c r="B71" s="264" t="s">
        <v>214</v>
      </c>
      <c r="C71" s="264"/>
      <c r="D71" s="264"/>
      <c r="E71" s="264"/>
      <c r="F71" s="264"/>
      <c r="G71" s="264"/>
      <c r="H71" s="264"/>
      <c r="I71" s="264"/>
      <c r="J71" s="56"/>
    </row>
    <row r="72" spans="1:10" ht="12.75" customHeight="1" x14ac:dyDescent="0.2">
      <c r="A72" s="56"/>
      <c r="B72" s="264"/>
      <c r="C72" s="264"/>
      <c r="D72" s="264"/>
      <c r="E72" s="264"/>
      <c r="F72" s="264"/>
      <c r="G72" s="264"/>
      <c r="H72" s="264"/>
      <c r="I72" s="264"/>
      <c r="J72" s="56"/>
    </row>
    <row r="73" spans="1:10" x14ac:dyDescent="0.2">
      <c r="A73" s="56"/>
      <c r="B73" s="264"/>
      <c r="C73" s="264"/>
      <c r="D73" s="264"/>
      <c r="E73" s="264"/>
      <c r="F73" s="264"/>
      <c r="G73" s="264"/>
      <c r="H73" s="264"/>
      <c r="I73" s="264"/>
      <c r="J73" s="56"/>
    </row>
    <row r="74" spans="1:10" ht="12.75" customHeight="1" x14ac:dyDescent="0.2">
      <c r="A74" s="56"/>
      <c r="B74" s="264"/>
      <c r="C74" s="264"/>
      <c r="D74" s="264"/>
      <c r="E74" s="264"/>
      <c r="F74" s="264"/>
      <c r="G74" s="264"/>
      <c r="H74" s="264"/>
      <c r="I74" s="264"/>
      <c r="J74" s="56"/>
    </row>
    <row r="75" spans="1:10" ht="12.95" customHeight="1" x14ac:dyDescent="0.2">
      <c r="A75" s="56"/>
      <c r="B75" s="264"/>
      <c r="C75" s="264"/>
      <c r="D75" s="264"/>
      <c r="E75" s="264"/>
      <c r="F75" s="264"/>
      <c r="G75" s="264"/>
      <c r="H75" s="264"/>
      <c r="I75" s="264"/>
      <c r="J75" s="115"/>
    </row>
    <row r="76" spans="1:10" ht="12.95" customHeight="1" x14ac:dyDescent="0.2">
      <c r="A76" s="56"/>
      <c r="B76" s="115"/>
      <c r="C76" s="115"/>
      <c r="D76" s="115"/>
      <c r="E76" s="115"/>
      <c r="F76" s="115"/>
      <c r="G76" s="115"/>
      <c r="H76" s="115"/>
      <c r="I76" s="115"/>
      <c r="J76" s="115"/>
    </row>
    <row r="77" spans="1:10" ht="12.75" customHeight="1" x14ac:dyDescent="0.2">
      <c r="A77" s="45"/>
      <c r="B77" s="264" t="s">
        <v>833</v>
      </c>
      <c r="C77" s="264"/>
      <c r="D77" s="264"/>
      <c r="E77" s="264"/>
      <c r="F77" s="264"/>
      <c r="G77" s="264"/>
      <c r="H77" s="264"/>
      <c r="I77" s="264"/>
      <c r="J77" s="56"/>
    </row>
    <row r="78" spans="1:10" ht="12.75" customHeight="1" x14ac:dyDescent="0.2">
      <c r="A78" s="45"/>
      <c r="B78" s="264"/>
      <c r="C78" s="264"/>
      <c r="D78" s="264"/>
      <c r="E78" s="264"/>
      <c r="F78" s="264"/>
      <c r="G78" s="264"/>
      <c r="H78" s="264"/>
      <c r="I78" s="264"/>
      <c r="J78" s="56"/>
    </row>
    <row r="79" spans="1:10" ht="12.95" customHeight="1" x14ac:dyDescent="0.2">
      <c r="A79" s="45"/>
      <c r="B79" s="264"/>
      <c r="C79" s="264"/>
      <c r="D79" s="264"/>
      <c r="E79" s="264"/>
      <c r="F79" s="264"/>
      <c r="G79" s="264"/>
      <c r="H79" s="264"/>
      <c r="I79" s="264"/>
      <c r="J79" s="115"/>
    </row>
    <row r="80" spans="1:10" ht="12.95" customHeight="1" x14ac:dyDescent="0.2">
      <c r="A80" s="45"/>
      <c r="B80" s="201"/>
      <c r="C80" s="201"/>
      <c r="D80" s="201"/>
      <c r="E80" s="201"/>
      <c r="F80" s="201"/>
      <c r="G80" s="201"/>
      <c r="H80" s="201"/>
      <c r="I80" s="201"/>
      <c r="J80" s="115"/>
    </row>
    <row r="81" spans="1:10" ht="12.75" customHeight="1" x14ac:dyDescent="0.2">
      <c r="A81" s="45"/>
      <c r="B81" s="527" t="s">
        <v>841</v>
      </c>
      <c r="C81" s="527"/>
      <c r="D81" s="527"/>
      <c r="E81" s="527"/>
      <c r="F81" s="527"/>
      <c r="G81" s="527"/>
      <c r="H81" s="527"/>
      <c r="I81" s="527"/>
      <c r="J81" s="56"/>
    </row>
    <row r="82" spans="1:10" x14ac:dyDescent="0.2">
      <c r="A82" s="45"/>
      <c r="B82" s="527"/>
      <c r="C82" s="527"/>
      <c r="D82" s="527"/>
      <c r="E82" s="527"/>
      <c r="F82" s="527"/>
      <c r="G82" s="527"/>
      <c r="H82" s="527"/>
      <c r="I82" s="527"/>
      <c r="J82" s="56"/>
    </row>
    <row r="83" spans="1:10" x14ac:dyDescent="0.2">
      <c r="A83" s="45"/>
      <c r="B83" s="527"/>
      <c r="C83" s="527"/>
      <c r="D83" s="527"/>
      <c r="E83" s="527"/>
      <c r="F83" s="527"/>
      <c r="G83" s="527"/>
      <c r="H83" s="527"/>
      <c r="I83" s="527"/>
      <c r="J83" s="56"/>
    </row>
    <row r="84" spans="1:10" ht="12.95" customHeight="1" x14ac:dyDescent="0.2">
      <c r="A84" s="45"/>
      <c r="B84" s="527"/>
      <c r="C84" s="527"/>
      <c r="D84" s="527"/>
      <c r="E84" s="527"/>
      <c r="F84" s="527"/>
      <c r="G84" s="527"/>
      <c r="H84" s="527"/>
      <c r="I84" s="527"/>
      <c r="J84" s="115"/>
    </row>
    <row r="85" spans="1:10" ht="12.95" customHeight="1" x14ac:dyDescent="0.2">
      <c r="A85" s="45"/>
      <c r="B85" s="115"/>
      <c r="C85" s="115"/>
      <c r="D85" s="115"/>
      <c r="E85" s="115"/>
      <c r="F85" s="115"/>
      <c r="G85" s="115"/>
      <c r="H85" s="115"/>
      <c r="I85" s="115"/>
      <c r="J85" s="115"/>
    </row>
    <row r="86" spans="1:10" ht="12.75" customHeight="1" x14ac:dyDescent="0.2">
      <c r="A86" s="45"/>
      <c r="B86" s="264" t="s">
        <v>834</v>
      </c>
      <c r="C86" s="264"/>
      <c r="D86" s="264"/>
      <c r="E86" s="264"/>
      <c r="F86" s="264"/>
      <c r="G86" s="264"/>
      <c r="H86" s="264"/>
      <c r="I86" s="264"/>
      <c r="J86" s="74"/>
    </row>
    <row r="87" spans="1:10" x14ac:dyDescent="0.2">
      <c r="A87" s="45"/>
      <c r="B87" s="264"/>
      <c r="C87" s="264"/>
      <c r="D87" s="264"/>
      <c r="E87" s="264"/>
      <c r="F87" s="264"/>
      <c r="G87" s="264"/>
      <c r="H87" s="264"/>
      <c r="I87" s="264"/>
      <c r="J87" s="74"/>
    </row>
    <row r="88" spans="1:10" x14ac:dyDescent="0.2">
      <c r="A88" s="45"/>
      <c r="B88" s="264"/>
      <c r="C88" s="264"/>
      <c r="D88" s="264"/>
      <c r="E88" s="264"/>
      <c r="F88" s="264"/>
      <c r="G88" s="264"/>
      <c r="H88" s="264"/>
      <c r="I88" s="264"/>
      <c r="J88" s="74"/>
    </row>
    <row r="89" spans="1:10" ht="12.95" customHeight="1" x14ac:dyDescent="0.2">
      <c r="A89" s="45"/>
      <c r="B89" s="200"/>
      <c r="C89" s="200"/>
      <c r="D89" s="200"/>
      <c r="E89" s="200"/>
      <c r="F89" s="200"/>
      <c r="G89" s="200"/>
      <c r="H89" s="200"/>
      <c r="I89" s="200"/>
      <c r="J89" s="200"/>
    </row>
    <row r="90" spans="1:10" ht="12.75" customHeight="1" x14ac:dyDescent="0.2">
      <c r="A90" s="45"/>
      <c r="B90" s="264" t="s">
        <v>812</v>
      </c>
      <c r="C90" s="264"/>
      <c r="D90" s="264"/>
      <c r="E90" s="264"/>
      <c r="F90" s="264"/>
      <c r="G90" s="264"/>
      <c r="H90" s="264"/>
      <c r="I90" s="264"/>
      <c r="J90" s="74"/>
    </row>
    <row r="91" spans="1:10" ht="24.75" customHeight="1" x14ac:dyDescent="0.2">
      <c r="A91" s="45"/>
      <c r="B91" s="264"/>
      <c r="C91" s="264"/>
      <c r="D91" s="264"/>
      <c r="E91" s="264"/>
      <c r="F91" s="264"/>
      <c r="G91" s="264"/>
      <c r="H91" s="264"/>
      <c r="I91" s="264"/>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51" t="s">
        <v>840</v>
      </c>
      <c r="B94" s="552"/>
      <c r="C94" s="552"/>
      <c r="D94" s="552"/>
      <c r="E94" s="552"/>
      <c r="F94" s="552"/>
      <c r="G94" s="552"/>
      <c r="H94" s="552"/>
      <c r="I94" s="552"/>
      <c r="J94" s="552"/>
    </row>
    <row r="95" spans="1:10" x14ac:dyDescent="0.2">
      <c r="A95" s="552"/>
      <c r="B95" s="552"/>
      <c r="C95" s="552"/>
      <c r="D95" s="552"/>
      <c r="E95" s="552"/>
      <c r="F95" s="552"/>
      <c r="G95" s="552"/>
      <c r="H95" s="552"/>
      <c r="I95" s="552"/>
      <c r="J95" s="552"/>
    </row>
    <row r="96" spans="1:10" x14ac:dyDescent="0.2">
      <c r="A96" s="552"/>
      <c r="B96" s="552"/>
      <c r="C96" s="552"/>
      <c r="D96" s="552"/>
      <c r="E96" s="552"/>
      <c r="F96" s="552"/>
      <c r="G96" s="552"/>
      <c r="H96" s="552"/>
      <c r="I96" s="552"/>
      <c r="J96" s="552"/>
    </row>
    <row r="97" spans="1:11" ht="12.75" hidden="1" customHeight="1" x14ac:dyDescent="0.2">
      <c r="A97" s="552"/>
      <c r="B97" s="552"/>
      <c r="C97" s="552"/>
      <c r="D97" s="552"/>
      <c r="E97" s="552"/>
      <c r="F97" s="552"/>
      <c r="G97" s="552"/>
      <c r="H97" s="552"/>
      <c r="I97" s="552"/>
      <c r="J97" s="552"/>
    </row>
    <row r="98" spans="1:11" ht="12.75" hidden="1" customHeight="1" x14ac:dyDescent="0.2">
      <c r="A98" s="552"/>
      <c r="B98" s="552"/>
      <c r="C98" s="552"/>
      <c r="D98" s="552"/>
      <c r="E98" s="552"/>
      <c r="F98" s="552"/>
      <c r="G98" s="552"/>
      <c r="H98" s="552"/>
      <c r="I98" s="552"/>
      <c r="J98" s="552"/>
    </row>
    <row r="99" spans="1:11" ht="12.75" hidden="1" customHeight="1" x14ac:dyDescent="0.2">
      <c r="A99" s="552"/>
      <c r="B99" s="552"/>
      <c r="C99" s="552"/>
      <c r="D99" s="552"/>
      <c r="E99" s="552"/>
      <c r="F99" s="552"/>
      <c r="G99" s="552"/>
      <c r="H99" s="552"/>
      <c r="I99" s="552"/>
      <c r="J99" s="552"/>
    </row>
    <row r="100" spans="1:11" ht="12.75" hidden="1" customHeight="1" x14ac:dyDescent="0.2">
      <c r="A100" s="552"/>
      <c r="B100" s="552"/>
      <c r="C100" s="552"/>
      <c r="D100" s="552"/>
      <c r="E100" s="552"/>
      <c r="F100" s="552"/>
      <c r="G100" s="552"/>
      <c r="H100" s="552"/>
      <c r="I100" s="552"/>
      <c r="J100" s="552"/>
    </row>
    <row r="101" spans="1:11" ht="4.5" customHeight="1" x14ac:dyDescent="0.2">
      <c r="A101" s="552"/>
      <c r="B101" s="552"/>
      <c r="C101" s="552"/>
      <c r="D101" s="552"/>
      <c r="E101" s="552"/>
      <c r="F101" s="552"/>
      <c r="G101" s="552"/>
      <c r="H101" s="552"/>
      <c r="I101" s="552"/>
      <c r="J101" s="552"/>
    </row>
    <row r="102" spans="1:11" ht="7.5" customHeight="1" x14ac:dyDescent="0.2">
      <c r="A102" s="121"/>
      <c r="B102" s="121"/>
      <c r="C102" s="121"/>
      <c r="D102" s="121"/>
      <c r="E102" s="121"/>
      <c r="F102" s="121"/>
      <c r="G102" s="121"/>
      <c r="H102" s="121"/>
      <c r="I102" s="121"/>
      <c r="J102" s="121"/>
    </row>
    <row r="103" spans="1:11" ht="12.75" customHeight="1" x14ac:dyDescent="0.2">
      <c r="A103" s="551" t="s">
        <v>908</v>
      </c>
      <c r="B103" s="552"/>
      <c r="C103" s="552"/>
      <c r="D103" s="552"/>
      <c r="E103" s="552"/>
      <c r="F103" s="552"/>
      <c r="G103" s="552"/>
      <c r="H103" s="552"/>
      <c r="I103" s="552"/>
      <c r="J103" s="552"/>
    </row>
    <row r="104" spans="1:11" ht="12.75" customHeight="1" x14ac:dyDescent="0.2">
      <c r="A104" s="552"/>
      <c r="B104" s="552"/>
      <c r="C104" s="552"/>
      <c r="D104" s="552"/>
      <c r="E104" s="552"/>
      <c r="F104" s="552"/>
      <c r="G104" s="552"/>
      <c r="H104" s="552"/>
      <c r="I104" s="552"/>
      <c r="J104" s="552"/>
    </row>
    <row r="105" spans="1:11" ht="12.75" customHeight="1" x14ac:dyDescent="0.2">
      <c r="A105" s="552"/>
      <c r="B105" s="552"/>
      <c r="C105" s="552"/>
      <c r="D105" s="552"/>
      <c r="E105" s="552"/>
      <c r="F105" s="552"/>
      <c r="G105" s="552"/>
      <c r="H105" s="552"/>
      <c r="I105" s="552"/>
      <c r="J105" s="552"/>
    </row>
    <row r="106" spans="1:11" ht="12.75" customHeight="1" x14ac:dyDescent="0.2">
      <c r="A106" s="46"/>
      <c r="B106" s="46"/>
      <c r="C106" s="46"/>
      <c r="D106" s="46"/>
      <c r="E106" s="46"/>
      <c r="F106" s="46"/>
      <c r="G106" s="46"/>
      <c r="H106" s="46"/>
      <c r="I106" s="46"/>
      <c r="J106" s="46"/>
    </row>
    <row r="107" spans="1:11" ht="20.45" customHeight="1" x14ac:dyDescent="0.2">
      <c r="A107" s="519" t="s">
        <v>905</v>
      </c>
      <c r="B107" s="520"/>
      <c r="C107" s="520"/>
      <c r="D107" s="520"/>
      <c r="E107" s="520"/>
      <c r="F107" s="520"/>
      <c r="G107" s="520"/>
      <c r="H107" s="520"/>
      <c r="I107" s="520"/>
      <c r="J107" s="520"/>
      <c r="K107" s="520"/>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82" t="s">
        <v>848</v>
      </c>
      <c r="B125" s="383"/>
      <c r="C125" s="383"/>
      <c r="D125" s="383"/>
      <c r="E125" s="383"/>
      <c r="F125" s="383"/>
      <c r="G125" s="383"/>
      <c r="H125" s="380" t="str">
        <f>'CONTACT INFORMATION'!$A$24</f>
        <v>Alameda</v>
      </c>
      <c r="I125" s="380"/>
      <c r="J125" s="381"/>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84" t="s">
        <v>807</v>
      </c>
      <c r="B127" s="485"/>
      <c r="C127" s="485"/>
      <c r="D127" s="485"/>
      <c r="E127" s="485"/>
      <c r="F127" s="485"/>
      <c r="G127" s="485"/>
      <c r="H127" s="485"/>
      <c r="I127" s="485"/>
      <c r="J127" s="486"/>
    </row>
    <row r="128" spans="1:12" ht="12.75" customHeight="1" x14ac:dyDescent="0.2">
      <c r="A128" s="487" t="s">
        <v>854</v>
      </c>
      <c r="B128" s="488"/>
      <c r="C128" s="488"/>
      <c r="D128" s="489"/>
      <c r="E128" s="509" t="s">
        <v>919</v>
      </c>
      <c r="F128" s="510"/>
      <c r="G128" s="510"/>
      <c r="H128" s="510"/>
      <c r="I128" s="510"/>
      <c r="J128" s="511"/>
    </row>
    <row r="129" spans="1:16" ht="12.75" customHeight="1" x14ac:dyDescent="0.2">
      <c r="A129" s="496" t="s">
        <v>901</v>
      </c>
      <c r="B129" s="497"/>
      <c r="C129" s="497"/>
      <c r="D129" s="498"/>
      <c r="E129" s="512"/>
      <c r="F129" s="513"/>
      <c r="G129" s="513"/>
      <c r="H129" s="513"/>
      <c r="I129" s="513"/>
      <c r="J129" s="514"/>
    </row>
    <row r="130" spans="1:16" x14ac:dyDescent="0.2">
      <c r="A130" s="524" t="s">
        <v>902</v>
      </c>
      <c r="B130" s="525"/>
      <c r="C130" s="525"/>
      <c r="D130" s="525"/>
      <c r="E130" s="521" t="s">
        <v>473</v>
      </c>
      <c r="F130" s="522"/>
      <c r="G130" s="522"/>
      <c r="H130" s="522"/>
      <c r="I130" s="522"/>
      <c r="J130" s="523"/>
    </row>
    <row r="131" spans="1:16" ht="27" customHeight="1" x14ac:dyDescent="0.2">
      <c r="A131" s="58"/>
      <c r="B131" s="59"/>
      <c r="C131" s="59"/>
      <c r="D131" s="59"/>
      <c r="E131" s="480" t="s">
        <v>535</v>
      </c>
      <c r="F131" s="481"/>
      <c r="G131" s="480" t="s">
        <v>533</v>
      </c>
      <c r="H131" s="481"/>
      <c r="I131" s="482" t="s">
        <v>849</v>
      </c>
      <c r="J131" s="483"/>
    </row>
    <row r="132" spans="1:16" x14ac:dyDescent="0.2">
      <c r="A132" s="530" t="s">
        <v>527</v>
      </c>
      <c r="B132" s="530"/>
      <c r="C132" s="530"/>
      <c r="D132" s="530"/>
      <c r="E132" s="466">
        <v>2947988</v>
      </c>
      <c r="F132" s="466"/>
      <c r="G132" s="466"/>
      <c r="H132" s="466"/>
      <c r="I132" s="467"/>
      <c r="J132" s="467"/>
    </row>
    <row r="133" spans="1:16" x14ac:dyDescent="0.2">
      <c r="A133" s="526" t="s">
        <v>528</v>
      </c>
      <c r="B133" s="526"/>
      <c r="C133" s="526"/>
      <c r="D133" s="526"/>
      <c r="E133" s="502">
        <v>523661</v>
      </c>
      <c r="F133" s="502"/>
      <c r="G133" s="462"/>
      <c r="H133" s="462"/>
      <c r="I133" s="471"/>
      <c r="J133" s="471"/>
    </row>
    <row r="134" spans="1:16" x14ac:dyDescent="0.2">
      <c r="A134" s="530" t="s">
        <v>529</v>
      </c>
      <c r="B134" s="530"/>
      <c r="C134" s="530"/>
      <c r="D134" s="530"/>
      <c r="E134" s="531"/>
      <c r="F134" s="532"/>
      <c r="G134" s="466"/>
      <c r="H134" s="466"/>
      <c r="I134" s="467"/>
      <c r="J134" s="467"/>
    </row>
    <row r="135" spans="1:16" x14ac:dyDescent="0.2">
      <c r="A135" s="526" t="s">
        <v>530</v>
      </c>
      <c r="B135" s="526"/>
      <c r="C135" s="526"/>
      <c r="D135" s="526"/>
      <c r="E135" s="533"/>
      <c r="F135" s="534"/>
      <c r="G135" s="462"/>
      <c r="H135" s="462"/>
      <c r="I135" s="471"/>
      <c r="J135" s="471"/>
    </row>
    <row r="136" spans="1:16" x14ac:dyDescent="0.2">
      <c r="A136" s="530" t="s">
        <v>531</v>
      </c>
      <c r="B136" s="530"/>
      <c r="C136" s="530"/>
      <c r="D136" s="530"/>
      <c r="E136" s="531"/>
      <c r="F136" s="532"/>
      <c r="G136" s="466"/>
      <c r="H136" s="466"/>
      <c r="I136" s="467"/>
      <c r="J136" s="467"/>
    </row>
    <row r="137" spans="1:16" x14ac:dyDescent="0.2">
      <c r="A137" s="526" t="s">
        <v>532</v>
      </c>
      <c r="B137" s="526"/>
      <c r="C137" s="526"/>
      <c r="D137" s="526"/>
      <c r="E137" s="502">
        <v>25275</v>
      </c>
      <c r="F137" s="502"/>
      <c r="G137" s="462"/>
      <c r="H137" s="462"/>
      <c r="I137" s="471"/>
      <c r="J137" s="471"/>
    </row>
    <row r="138" spans="1:16" x14ac:dyDescent="0.2">
      <c r="A138" s="529" t="s">
        <v>537</v>
      </c>
      <c r="B138" s="530"/>
      <c r="C138" s="530"/>
      <c r="D138" s="530"/>
      <c r="E138" s="537"/>
      <c r="F138" s="538"/>
      <c r="G138" s="472"/>
      <c r="H138" s="472"/>
      <c r="I138" s="473"/>
      <c r="J138" s="473"/>
    </row>
    <row r="139" spans="1:16" x14ac:dyDescent="0.2">
      <c r="A139" s="553" t="s">
        <v>935</v>
      </c>
      <c r="B139" s="459"/>
      <c r="C139" s="459"/>
      <c r="D139" s="460"/>
      <c r="E139" s="502">
        <f>202121-t1otherothr1</f>
        <v>97771</v>
      </c>
      <c r="F139" s="502"/>
      <c r="G139" s="462"/>
      <c r="H139" s="462"/>
      <c r="I139" s="462">
        <v>104350</v>
      </c>
      <c r="J139" s="462"/>
    </row>
    <row r="140" spans="1:16" x14ac:dyDescent="0.2">
      <c r="A140" s="553"/>
      <c r="B140" s="459"/>
      <c r="C140" s="459"/>
      <c r="D140" s="460"/>
      <c r="E140" s="461"/>
      <c r="F140" s="461"/>
      <c r="G140" s="462"/>
      <c r="H140" s="462"/>
      <c r="I140" s="462"/>
      <c r="J140" s="462"/>
    </row>
    <row r="141" spans="1:16" ht="12.75" customHeight="1" x14ac:dyDescent="0.2">
      <c r="A141" s="553"/>
      <c r="B141" s="459"/>
      <c r="C141" s="459"/>
      <c r="D141" s="460"/>
      <c r="E141" s="461"/>
      <c r="F141" s="461"/>
      <c r="G141" s="462"/>
      <c r="H141" s="462"/>
      <c r="I141" s="462"/>
      <c r="J141" s="462"/>
      <c r="P141" s="219"/>
    </row>
    <row r="142" spans="1:16" x14ac:dyDescent="0.2">
      <c r="A142" s="548" t="s">
        <v>534</v>
      </c>
      <c r="B142" s="548"/>
      <c r="C142" s="548"/>
      <c r="D142" s="548"/>
      <c r="E142" s="440">
        <f>SUM(E132:F141)</f>
        <v>3594695</v>
      </c>
      <c r="F142" s="440"/>
      <c r="G142" s="440"/>
      <c r="H142" s="440"/>
      <c r="I142" s="440">
        <f>SUM(I132:J141)</f>
        <v>104350</v>
      </c>
      <c r="J142" s="440"/>
      <c r="L142" s="131"/>
    </row>
    <row r="143" spans="1:16" ht="14.25" customHeight="1" x14ac:dyDescent="0.2">
      <c r="A143" s="441" t="s">
        <v>861</v>
      </c>
      <c r="B143" s="442"/>
      <c r="C143" s="442"/>
      <c r="D143" s="442"/>
      <c r="E143" s="442"/>
      <c r="F143" s="442"/>
      <c r="G143" s="442"/>
      <c r="H143" s="442"/>
      <c r="I143" s="442"/>
      <c r="J143" s="443"/>
      <c r="L143" s="131"/>
    </row>
    <row r="144" spans="1:16" ht="14.25" customHeight="1" x14ac:dyDescent="0.2">
      <c r="A144" s="444" t="s">
        <v>862</v>
      </c>
      <c r="B144" s="445"/>
      <c r="C144" s="445"/>
      <c r="D144" s="445"/>
      <c r="E144" s="445"/>
      <c r="F144" s="445"/>
      <c r="G144" s="445"/>
      <c r="H144" s="445"/>
      <c r="I144" s="445"/>
      <c r="J144" s="446"/>
      <c r="L144" s="131"/>
    </row>
    <row r="145" spans="1:12" ht="14.25" customHeight="1" x14ac:dyDescent="0.2">
      <c r="A145" s="444" t="s">
        <v>863</v>
      </c>
      <c r="B145" s="445"/>
      <c r="C145" s="445"/>
      <c r="D145" s="445"/>
      <c r="E145" s="445"/>
      <c r="F145" s="445"/>
      <c r="G145" s="445"/>
      <c r="H145" s="445"/>
      <c r="I145" s="445"/>
      <c r="J145" s="446"/>
      <c r="L145" s="131"/>
    </row>
    <row r="146" spans="1:12" ht="14.25" customHeight="1" x14ac:dyDescent="0.2">
      <c r="A146" s="447" t="s">
        <v>864</v>
      </c>
      <c r="B146" s="448"/>
      <c r="C146" s="448"/>
      <c r="D146" s="448"/>
      <c r="E146" s="448"/>
      <c r="F146" s="448"/>
      <c r="G146" s="448"/>
      <c r="H146" s="448"/>
      <c r="I146" s="448"/>
      <c r="J146" s="449"/>
      <c r="L146" s="131"/>
    </row>
    <row r="147" spans="1:12" ht="15" customHeight="1" x14ac:dyDescent="0.2">
      <c r="A147" s="539" t="s">
        <v>961</v>
      </c>
      <c r="B147" s="540"/>
      <c r="C147" s="540"/>
      <c r="D147" s="540"/>
      <c r="E147" s="540"/>
      <c r="F147" s="540"/>
      <c r="G147" s="540"/>
      <c r="H147" s="540"/>
      <c r="I147" s="540"/>
      <c r="J147" s="541"/>
      <c r="L147" s="131"/>
    </row>
    <row r="148" spans="1:12" ht="15" customHeight="1" x14ac:dyDescent="0.2">
      <c r="A148" s="542"/>
      <c r="B148" s="543"/>
      <c r="C148" s="543"/>
      <c r="D148" s="543"/>
      <c r="E148" s="543"/>
      <c r="F148" s="543"/>
      <c r="G148" s="543"/>
      <c r="H148" s="543"/>
      <c r="I148" s="543"/>
      <c r="J148" s="544"/>
    </row>
    <row r="149" spans="1:12" ht="15" customHeight="1" x14ac:dyDescent="0.2">
      <c r="A149" s="542"/>
      <c r="B149" s="543"/>
      <c r="C149" s="543"/>
      <c r="D149" s="543"/>
      <c r="E149" s="543"/>
      <c r="F149" s="543"/>
      <c r="G149" s="543"/>
      <c r="H149" s="543"/>
      <c r="I149" s="543"/>
      <c r="J149" s="544"/>
    </row>
    <row r="150" spans="1:12" ht="15" customHeight="1" x14ac:dyDescent="0.2">
      <c r="A150" s="542"/>
      <c r="B150" s="543"/>
      <c r="C150" s="543"/>
      <c r="D150" s="543"/>
      <c r="E150" s="543"/>
      <c r="F150" s="543"/>
      <c r="G150" s="543"/>
      <c r="H150" s="543"/>
      <c r="I150" s="543"/>
      <c r="J150" s="544"/>
    </row>
    <row r="151" spans="1:12" ht="15" customHeight="1" x14ac:dyDescent="0.2">
      <c r="A151" s="542"/>
      <c r="B151" s="543"/>
      <c r="C151" s="543"/>
      <c r="D151" s="543"/>
      <c r="E151" s="543"/>
      <c r="F151" s="543"/>
      <c r="G151" s="543"/>
      <c r="H151" s="543"/>
      <c r="I151" s="543"/>
      <c r="J151" s="544"/>
    </row>
    <row r="152" spans="1:12" ht="15" customHeight="1" x14ac:dyDescent="0.2">
      <c r="A152" s="542"/>
      <c r="B152" s="543"/>
      <c r="C152" s="543"/>
      <c r="D152" s="543"/>
      <c r="E152" s="543"/>
      <c r="F152" s="543"/>
      <c r="G152" s="543"/>
      <c r="H152" s="543"/>
      <c r="I152" s="543"/>
      <c r="J152" s="544"/>
    </row>
    <row r="153" spans="1:12" ht="15" customHeight="1" x14ac:dyDescent="0.2">
      <c r="A153" s="542"/>
      <c r="B153" s="543"/>
      <c r="C153" s="543"/>
      <c r="D153" s="543"/>
      <c r="E153" s="543"/>
      <c r="F153" s="543"/>
      <c r="G153" s="543"/>
      <c r="H153" s="543"/>
      <c r="I153" s="543"/>
      <c r="J153" s="544"/>
    </row>
    <row r="154" spans="1:12" ht="15" customHeight="1" x14ac:dyDescent="0.2">
      <c r="A154" s="542"/>
      <c r="B154" s="543"/>
      <c r="C154" s="543"/>
      <c r="D154" s="543"/>
      <c r="E154" s="543"/>
      <c r="F154" s="543"/>
      <c r="G154" s="543"/>
      <c r="H154" s="543"/>
      <c r="I154" s="543"/>
      <c r="J154" s="544"/>
    </row>
    <row r="155" spans="1:12" ht="15" customHeight="1" x14ac:dyDescent="0.2">
      <c r="A155" s="542"/>
      <c r="B155" s="543"/>
      <c r="C155" s="543"/>
      <c r="D155" s="543"/>
      <c r="E155" s="543"/>
      <c r="F155" s="543"/>
      <c r="G155" s="543"/>
      <c r="H155" s="543"/>
      <c r="I155" s="543"/>
      <c r="J155" s="544"/>
    </row>
    <row r="156" spans="1:12" ht="15" customHeight="1" x14ac:dyDescent="0.2">
      <c r="A156" s="542"/>
      <c r="B156" s="543"/>
      <c r="C156" s="543"/>
      <c r="D156" s="543"/>
      <c r="E156" s="543"/>
      <c r="F156" s="543"/>
      <c r="G156" s="543"/>
      <c r="H156" s="543"/>
      <c r="I156" s="543"/>
      <c r="J156" s="544"/>
    </row>
    <row r="157" spans="1:12" ht="15" customHeight="1" x14ac:dyDescent="0.2">
      <c r="A157" s="542"/>
      <c r="B157" s="543"/>
      <c r="C157" s="543"/>
      <c r="D157" s="543"/>
      <c r="E157" s="543"/>
      <c r="F157" s="543"/>
      <c r="G157" s="543"/>
      <c r="H157" s="543"/>
      <c r="I157" s="543"/>
      <c r="J157" s="544"/>
      <c r="L157" s="131"/>
    </row>
    <row r="158" spans="1:12" ht="15" customHeight="1" x14ac:dyDescent="0.2">
      <c r="A158" s="542"/>
      <c r="B158" s="543"/>
      <c r="C158" s="543"/>
      <c r="D158" s="543"/>
      <c r="E158" s="543"/>
      <c r="F158" s="543"/>
      <c r="G158" s="543"/>
      <c r="H158" s="543"/>
      <c r="I158" s="543"/>
      <c r="J158" s="544"/>
      <c r="L158" s="131"/>
    </row>
    <row r="159" spans="1:12" ht="15" customHeight="1" x14ac:dyDescent="0.2">
      <c r="A159" s="542"/>
      <c r="B159" s="543"/>
      <c r="C159" s="543"/>
      <c r="D159" s="543"/>
      <c r="E159" s="543"/>
      <c r="F159" s="543"/>
      <c r="G159" s="543"/>
      <c r="H159" s="543"/>
      <c r="I159" s="543"/>
      <c r="J159" s="544"/>
      <c r="L159" s="131"/>
    </row>
    <row r="160" spans="1:12" ht="15" customHeight="1" x14ac:dyDescent="0.2">
      <c r="A160" s="542"/>
      <c r="B160" s="543"/>
      <c r="C160" s="543"/>
      <c r="D160" s="543"/>
      <c r="E160" s="543"/>
      <c r="F160" s="543"/>
      <c r="G160" s="543"/>
      <c r="H160" s="543"/>
      <c r="I160" s="543"/>
      <c r="J160" s="544"/>
      <c r="L160" s="131"/>
    </row>
    <row r="161" spans="1:12" ht="15" customHeight="1" x14ac:dyDescent="0.2">
      <c r="A161" s="542"/>
      <c r="B161" s="543"/>
      <c r="C161" s="543"/>
      <c r="D161" s="543"/>
      <c r="E161" s="543"/>
      <c r="F161" s="543"/>
      <c r="G161" s="543"/>
      <c r="H161" s="543"/>
      <c r="I161" s="543"/>
      <c r="J161" s="544"/>
      <c r="L161" s="131"/>
    </row>
    <row r="162" spans="1:12" ht="15" customHeight="1" x14ac:dyDescent="0.2">
      <c r="A162" s="542"/>
      <c r="B162" s="543"/>
      <c r="C162" s="543"/>
      <c r="D162" s="543"/>
      <c r="E162" s="543"/>
      <c r="F162" s="543"/>
      <c r="G162" s="543"/>
      <c r="H162" s="543"/>
      <c r="I162" s="543"/>
      <c r="J162" s="544"/>
      <c r="L162" s="131"/>
    </row>
    <row r="163" spans="1:12" ht="15" customHeight="1" x14ac:dyDescent="0.2">
      <c r="A163" s="542"/>
      <c r="B163" s="543"/>
      <c r="C163" s="543"/>
      <c r="D163" s="543"/>
      <c r="E163" s="543"/>
      <c r="F163" s="543"/>
      <c r="G163" s="543"/>
      <c r="H163" s="543"/>
      <c r="I163" s="543"/>
      <c r="J163" s="544"/>
      <c r="L163" s="131"/>
    </row>
    <row r="164" spans="1:12" ht="15" customHeight="1" x14ac:dyDescent="0.2">
      <c r="A164" s="542"/>
      <c r="B164" s="543"/>
      <c r="C164" s="543"/>
      <c r="D164" s="543"/>
      <c r="E164" s="543"/>
      <c r="F164" s="543"/>
      <c r="G164" s="543"/>
      <c r="H164" s="543"/>
      <c r="I164" s="543"/>
      <c r="J164" s="544"/>
      <c r="L164" s="131"/>
    </row>
    <row r="165" spans="1:12" ht="15" customHeight="1" x14ac:dyDescent="0.2">
      <c r="A165" s="542"/>
      <c r="B165" s="543"/>
      <c r="C165" s="543"/>
      <c r="D165" s="543"/>
      <c r="E165" s="543"/>
      <c r="F165" s="543"/>
      <c r="G165" s="543"/>
      <c r="H165" s="543"/>
      <c r="I165" s="543"/>
      <c r="J165" s="544"/>
      <c r="L165" s="131"/>
    </row>
    <row r="166" spans="1:12" ht="15" customHeight="1" x14ac:dyDescent="0.2">
      <c r="A166" s="542"/>
      <c r="B166" s="543"/>
      <c r="C166" s="543"/>
      <c r="D166" s="543"/>
      <c r="E166" s="543"/>
      <c r="F166" s="543"/>
      <c r="G166" s="543"/>
      <c r="H166" s="543"/>
      <c r="I166" s="543"/>
      <c r="J166" s="544"/>
      <c r="L166" s="131"/>
    </row>
    <row r="167" spans="1:12" ht="15" customHeight="1" x14ac:dyDescent="0.2">
      <c r="A167" s="542"/>
      <c r="B167" s="543"/>
      <c r="C167" s="543"/>
      <c r="D167" s="543"/>
      <c r="E167" s="543"/>
      <c r="F167" s="543"/>
      <c r="G167" s="543"/>
      <c r="H167" s="543"/>
      <c r="I167" s="543"/>
      <c r="J167" s="544"/>
      <c r="L167" s="131"/>
    </row>
    <row r="168" spans="1:12" ht="15" customHeight="1" x14ac:dyDescent="0.2">
      <c r="A168" s="542"/>
      <c r="B168" s="543"/>
      <c r="C168" s="543"/>
      <c r="D168" s="543"/>
      <c r="E168" s="543"/>
      <c r="F168" s="543"/>
      <c r="G168" s="543"/>
      <c r="H168" s="543"/>
      <c r="I168" s="543"/>
      <c r="J168" s="544"/>
      <c r="L168" s="131"/>
    </row>
    <row r="169" spans="1:12" ht="15" customHeight="1" x14ac:dyDescent="0.2">
      <c r="A169" s="542"/>
      <c r="B169" s="543"/>
      <c r="C169" s="543"/>
      <c r="D169" s="543"/>
      <c r="E169" s="543"/>
      <c r="F169" s="543"/>
      <c r="G169" s="543"/>
      <c r="H169" s="543"/>
      <c r="I169" s="543"/>
      <c r="J169" s="544"/>
      <c r="L169" s="131"/>
    </row>
    <row r="170" spans="1:12" ht="15" customHeight="1" x14ac:dyDescent="0.2">
      <c r="A170" s="542"/>
      <c r="B170" s="543"/>
      <c r="C170" s="543"/>
      <c r="D170" s="543"/>
      <c r="E170" s="543"/>
      <c r="F170" s="543"/>
      <c r="G170" s="543"/>
      <c r="H170" s="543"/>
      <c r="I170" s="543"/>
      <c r="J170" s="544"/>
      <c r="K170" s="189"/>
      <c r="L170" s="189"/>
    </row>
    <row r="171" spans="1:12" ht="15" customHeight="1" x14ac:dyDescent="0.2">
      <c r="A171" s="542"/>
      <c r="B171" s="543"/>
      <c r="C171" s="543"/>
      <c r="D171" s="543"/>
      <c r="E171" s="543"/>
      <c r="F171" s="543"/>
      <c r="G171" s="543"/>
      <c r="H171" s="543"/>
      <c r="I171" s="543"/>
      <c r="J171" s="544"/>
    </row>
    <row r="172" spans="1:12" ht="15" customHeight="1" x14ac:dyDescent="0.2">
      <c r="A172" s="542"/>
      <c r="B172" s="543"/>
      <c r="C172" s="543"/>
      <c r="D172" s="543"/>
      <c r="E172" s="543"/>
      <c r="F172" s="543"/>
      <c r="G172" s="543"/>
      <c r="H172" s="543"/>
      <c r="I172" s="543"/>
      <c r="J172" s="544"/>
    </row>
    <row r="173" spans="1:12" ht="17.45" customHeight="1" x14ac:dyDescent="0.2">
      <c r="A173" s="542"/>
      <c r="B173" s="543"/>
      <c r="C173" s="543"/>
      <c r="D173" s="543"/>
      <c r="E173" s="543"/>
      <c r="F173" s="543"/>
      <c r="G173" s="543"/>
      <c r="H173" s="543"/>
      <c r="I173" s="543"/>
      <c r="J173" s="544"/>
    </row>
    <row r="174" spans="1:12" ht="43.15" customHeight="1" x14ac:dyDescent="0.2">
      <c r="A174" s="545"/>
      <c r="B174" s="546"/>
      <c r="C174" s="546"/>
      <c r="D174" s="546"/>
      <c r="E174" s="546"/>
      <c r="F174" s="546"/>
      <c r="G174" s="546"/>
      <c r="H174" s="546"/>
      <c r="I174" s="546"/>
      <c r="J174" s="547"/>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82" t="s">
        <v>848</v>
      </c>
      <c r="B177" s="383"/>
      <c r="C177" s="383"/>
      <c r="D177" s="383"/>
      <c r="E177" s="383"/>
      <c r="F177" s="383"/>
      <c r="G177" s="383"/>
      <c r="H177" s="380" t="str">
        <f>'CONTACT INFORMATION'!$A$24</f>
        <v>Alameda</v>
      </c>
      <c r="I177" s="380"/>
      <c r="J177" s="381"/>
      <c r="K177" s="220"/>
      <c r="L177" s="220"/>
      <c r="M177" s="220"/>
      <c r="N177" s="220"/>
      <c r="O177" s="220"/>
      <c r="P177" s="220"/>
      <c r="Q177" s="220"/>
      <c r="R177" s="220"/>
      <c r="S177" s="220"/>
      <c r="T177" s="158"/>
    </row>
    <row r="178" spans="1:20" ht="8.1" customHeight="1" x14ac:dyDescent="0.2">
      <c r="A178" s="163"/>
      <c r="B178" s="163"/>
      <c r="C178" s="163"/>
      <c r="D178" s="163"/>
      <c r="E178" s="163"/>
      <c r="F178" s="163"/>
      <c r="G178" s="163"/>
      <c r="H178" s="163"/>
      <c r="I178" s="163"/>
      <c r="J178" s="163"/>
    </row>
    <row r="179" spans="1:20" ht="15" x14ac:dyDescent="0.25">
      <c r="A179" s="484" t="s">
        <v>809</v>
      </c>
      <c r="B179" s="485"/>
      <c r="C179" s="485"/>
      <c r="D179" s="485"/>
      <c r="E179" s="485"/>
      <c r="F179" s="485"/>
      <c r="G179" s="485"/>
      <c r="H179" s="485"/>
      <c r="I179" s="485"/>
      <c r="J179" s="486"/>
    </row>
    <row r="180" spans="1:20" ht="12.75" customHeight="1" x14ac:dyDescent="0.2">
      <c r="A180" s="487" t="s">
        <v>854</v>
      </c>
      <c r="B180" s="488"/>
      <c r="C180" s="488"/>
      <c r="D180" s="489"/>
      <c r="E180" s="509" t="s">
        <v>920</v>
      </c>
      <c r="F180" s="510"/>
      <c r="G180" s="510"/>
      <c r="H180" s="510"/>
      <c r="I180" s="510"/>
      <c r="J180" s="511"/>
    </row>
    <row r="181" spans="1:20" ht="12.75" customHeight="1" x14ac:dyDescent="0.2">
      <c r="A181" s="496" t="s">
        <v>901</v>
      </c>
      <c r="B181" s="497"/>
      <c r="C181" s="497"/>
      <c r="D181" s="498"/>
      <c r="E181" s="512"/>
      <c r="F181" s="513"/>
      <c r="G181" s="513"/>
      <c r="H181" s="513"/>
      <c r="I181" s="513"/>
      <c r="J181" s="514"/>
    </row>
    <row r="182" spans="1:20" x14ac:dyDescent="0.2">
      <c r="A182" s="524" t="s">
        <v>902</v>
      </c>
      <c r="B182" s="525"/>
      <c r="C182" s="525"/>
      <c r="D182" s="525"/>
      <c r="E182" s="477" t="s">
        <v>489</v>
      </c>
      <c r="F182" s="478"/>
      <c r="G182" s="478"/>
      <c r="H182" s="478"/>
      <c r="I182" s="478"/>
      <c r="J182" s="479"/>
    </row>
    <row r="183" spans="1:20" s="158" customFormat="1" ht="27" customHeight="1" x14ac:dyDescent="0.2">
      <c r="A183" s="157"/>
      <c r="B183" s="206"/>
      <c r="C183" s="206"/>
      <c r="D183" s="206"/>
      <c r="E183" s="480" t="s">
        <v>535</v>
      </c>
      <c r="F183" s="481"/>
      <c r="G183" s="480" t="s">
        <v>533</v>
      </c>
      <c r="H183" s="481"/>
      <c r="I183" s="482" t="s">
        <v>849</v>
      </c>
      <c r="J183" s="483"/>
      <c r="K183" s="39"/>
      <c r="L183" s="39"/>
      <c r="M183" s="39"/>
      <c r="N183" s="39"/>
      <c r="O183" s="39"/>
      <c r="P183" s="39"/>
      <c r="Q183" s="39"/>
      <c r="R183" s="39"/>
      <c r="S183" s="39"/>
      <c r="T183"/>
    </row>
    <row r="184" spans="1:20" x14ac:dyDescent="0.2">
      <c r="A184" s="463" t="s">
        <v>527</v>
      </c>
      <c r="B184" s="464"/>
      <c r="C184" s="464"/>
      <c r="D184" s="465"/>
      <c r="E184" s="466"/>
      <c r="F184" s="466"/>
      <c r="G184" s="466">
        <v>1163341</v>
      </c>
      <c r="H184" s="466"/>
      <c r="I184" s="467"/>
      <c r="J184" s="467"/>
    </row>
    <row r="185" spans="1:20" x14ac:dyDescent="0.2">
      <c r="A185" s="468" t="s">
        <v>528</v>
      </c>
      <c r="B185" s="469"/>
      <c r="C185" s="469"/>
      <c r="D185" s="470"/>
      <c r="E185" s="461"/>
      <c r="F185" s="461"/>
      <c r="G185" s="462">
        <v>213856</v>
      </c>
      <c r="H185" s="462"/>
      <c r="I185" s="471"/>
      <c r="J185" s="471"/>
    </row>
    <row r="186" spans="1:20" x14ac:dyDescent="0.2">
      <c r="A186" s="463" t="s">
        <v>529</v>
      </c>
      <c r="B186" s="464"/>
      <c r="C186" s="464"/>
      <c r="D186" s="465"/>
      <c r="E186" s="466"/>
      <c r="F186" s="466"/>
      <c r="G186" s="466"/>
      <c r="H186" s="466"/>
      <c r="I186" s="467"/>
      <c r="J186" s="467"/>
    </row>
    <row r="187" spans="1:20" x14ac:dyDescent="0.2">
      <c r="A187" s="468" t="s">
        <v>530</v>
      </c>
      <c r="B187" s="469"/>
      <c r="C187" s="469"/>
      <c r="D187" s="470"/>
      <c r="E187" s="461"/>
      <c r="F187" s="461"/>
      <c r="G187" s="462"/>
      <c r="H187" s="462"/>
      <c r="I187" s="471"/>
      <c r="J187" s="471"/>
    </row>
    <row r="188" spans="1:20" x14ac:dyDescent="0.2">
      <c r="A188" s="463" t="s">
        <v>531</v>
      </c>
      <c r="B188" s="464"/>
      <c r="C188" s="464"/>
      <c r="D188" s="465"/>
      <c r="E188" s="466"/>
      <c r="F188" s="466"/>
      <c r="G188" s="466">
        <v>5932</v>
      </c>
      <c r="H188" s="466"/>
      <c r="I188" s="467"/>
      <c r="J188" s="467"/>
    </row>
    <row r="189" spans="1:20" x14ac:dyDescent="0.2">
      <c r="A189" s="468" t="s">
        <v>532</v>
      </c>
      <c r="B189" s="469"/>
      <c r="C189" s="469"/>
      <c r="D189" s="470"/>
      <c r="E189" s="461"/>
      <c r="F189" s="461"/>
      <c r="G189" s="462">
        <v>422432</v>
      </c>
      <c r="H189" s="462"/>
      <c r="I189" s="471"/>
      <c r="J189" s="471"/>
    </row>
    <row r="190" spans="1:20" x14ac:dyDescent="0.2">
      <c r="A190" s="463" t="s">
        <v>537</v>
      </c>
      <c r="B190" s="464"/>
      <c r="C190" s="464"/>
      <c r="D190" s="465"/>
      <c r="E190" s="472"/>
      <c r="F190" s="472"/>
      <c r="G190" s="472"/>
      <c r="H190" s="472"/>
      <c r="I190" s="473"/>
      <c r="J190" s="473"/>
    </row>
    <row r="191" spans="1:20" x14ac:dyDescent="0.2">
      <c r="A191" s="503" t="s">
        <v>935</v>
      </c>
      <c r="B191" s="504"/>
      <c r="C191" s="504"/>
      <c r="D191" s="505"/>
      <c r="E191" s="461"/>
      <c r="F191" s="461"/>
      <c r="G191" s="462">
        <v>27025</v>
      </c>
      <c r="H191" s="462"/>
      <c r="I191" s="462"/>
      <c r="J191" s="462"/>
    </row>
    <row r="192" spans="1:20" x14ac:dyDescent="0.2">
      <c r="A192" s="458"/>
      <c r="B192" s="459"/>
      <c r="C192" s="459"/>
      <c r="D192" s="460"/>
      <c r="E192" s="461"/>
      <c r="F192" s="461"/>
      <c r="G192" s="462"/>
      <c r="H192" s="462"/>
      <c r="I192" s="462"/>
      <c r="J192" s="462"/>
    </row>
    <row r="193" spans="1:19" ht="12.75" customHeight="1" x14ac:dyDescent="0.2">
      <c r="A193" s="458"/>
      <c r="B193" s="459"/>
      <c r="C193" s="459"/>
      <c r="D193" s="460"/>
      <c r="E193" s="461"/>
      <c r="F193" s="461"/>
      <c r="G193" s="462"/>
      <c r="H193" s="462"/>
      <c r="I193" s="462"/>
      <c r="J193" s="462"/>
    </row>
    <row r="194" spans="1:19" x14ac:dyDescent="0.2">
      <c r="A194" s="437" t="s">
        <v>534</v>
      </c>
      <c r="B194" s="438"/>
      <c r="C194" s="438"/>
      <c r="D194" s="439"/>
      <c r="E194" s="440">
        <f>SUM(E184:E193)</f>
        <v>0</v>
      </c>
      <c r="F194" s="440"/>
      <c r="G194" s="440">
        <f>SUM(G184:H193)</f>
        <v>1832586</v>
      </c>
      <c r="H194" s="440"/>
      <c r="I194" s="440">
        <f>SUM(I184:I193)</f>
        <v>0</v>
      </c>
      <c r="J194" s="440"/>
    </row>
    <row r="195" spans="1:19" s="1" customFormat="1" ht="14.25" customHeight="1" x14ac:dyDescent="0.2">
      <c r="A195" s="441" t="s">
        <v>861</v>
      </c>
      <c r="B195" s="442"/>
      <c r="C195" s="442"/>
      <c r="D195" s="442"/>
      <c r="E195" s="442"/>
      <c r="F195" s="442"/>
      <c r="G195" s="442"/>
      <c r="H195" s="442"/>
      <c r="I195" s="442"/>
      <c r="J195" s="443"/>
      <c r="K195" s="209"/>
      <c r="L195" s="209"/>
      <c r="M195" s="209"/>
      <c r="N195" s="209"/>
      <c r="O195" s="209"/>
      <c r="P195" s="209"/>
      <c r="Q195" s="209"/>
      <c r="R195" s="209"/>
      <c r="S195" s="209"/>
    </row>
    <row r="196" spans="1:19" s="1" customFormat="1" ht="14.25" customHeight="1" x14ac:dyDescent="0.2">
      <c r="A196" s="444" t="s">
        <v>862</v>
      </c>
      <c r="B196" s="445"/>
      <c r="C196" s="445"/>
      <c r="D196" s="445"/>
      <c r="E196" s="445"/>
      <c r="F196" s="445"/>
      <c r="G196" s="445"/>
      <c r="H196" s="445"/>
      <c r="I196" s="445"/>
      <c r="J196" s="446"/>
      <c r="K196" s="209"/>
      <c r="L196" s="209"/>
      <c r="M196" s="209"/>
      <c r="N196" s="209"/>
      <c r="O196" s="209"/>
      <c r="P196" s="209"/>
      <c r="Q196" s="209"/>
      <c r="R196" s="209"/>
      <c r="S196" s="209"/>
    </row>
    <row r="197" spans="1:19" ht="14.25" customHeight="1" x14ac:dyDescent="0.2">
      <c r="A197" s="444" t="s">
        <v>863</v>
      </c>
      <c r="B197" s="445"/>
      <c r="C197" s="445"/>
      <c r="D197" s="445"/>
      <c r="E197" s="445"/>
      <c r="F197" s="445"/>
      <c r="G197" s="445"/>
      <c r="H197" s="445"/>
      <c r="I197" s="445"/>
      <c r="J197" s="446"/>
    </row>
    <row r="198" spans="1:19" ht="14.25" customHeight="1" x14ac:dyDescent="0.2">
      <c r="A198" s="447" t="s">
        <v>864</v>
      </c>
      <c r="B198" s="448"/>
      <c r="C198" s="448"/>
      <c r="D198" s="448"/>
      <c r="E198" s="448"/>
      <c r="F198" s="448"/>
      <c r="G198" s="448"/>
      <c r="H198" s="448"/>
      <c r="I198" s="448"/>
      <c r="J198" s="449"/>
    </row>
    <row r="199" spans="1:19" ht="15.75" customHeight="1" x14ac:dyDescent="0.2">
      <c r="A199" s="324" t="s">
        <v>956</v>
      </c>
      <c r="B199" s="450"/>
      <c r="C199" s="450"/>
      <c r="D199" s="450"/>
      <c r="E199" s="450"/>
      <c r="F199" s="450"/>
      <c r="G199" s="450"/>
      <c r="H199" s="450"/>
      <c r="I199" s="450"/>
      <c r="J199" s="451"/>
    </row>
    <row r="200" spans="1:19" ht="15" customHeight="1" x14ac:dyDescent="0.2">
      <c r="A200" s="452"/>
      <c r="B200" s="453"/>
      <c r="C200" s="453"/>
      <c r="D200" s="453"/>
      <c r="E200" s="453"/>
      <c r="F200" s="453"/>
      <c r="G200" s="453"/>
      <c r="H200" s="453"/>
      <c r="I200" s="453"/>
      <c r="J200" s="454"/>
    </row>
    <row r="201" spans="1:19" ht="15" customHeight="1" x14ac:dyDescent="0.2">
      <c r="A201" s="452"/>
      <c r="B201" s="453"/>
      <c r="C201" s="453"/>
      <c r="D201" s="453"/>
      <c r="E201" s="453"/>
      <c r="F201" s="453"/>
      <c r="G201" s="453"/>
      <c r="H201" s="453"/>
      <c r="I201" s="453"/>
      <c r="J201" s="454"/>
    </row>
    <row r="202" spans="1:19" ht="15" customHeight="1" x14ac:dyDescent="0.2">
      <c r="A202" s="452"/>
      <c r="B202" s="453"/>
      <c r="C202" s="453"/>
      <c r="D202" s="453"/>
      <c r="E202" s="453"/>
      <c r="F202" s="453"/>
      <c r="G202" s="453"/>
      <c r="H202" s="453"/>
      <c r="I202" s="453"/>
      <c r="J202" s="454"/>
    </row>
    <row r="203" spans="1:19" ht="15" customHeight="1" x14ac:dyDescent="0.2">
      <c r="A203" s="452"/>
      <c r="B203" s="453"/>
      <c r="C203" s="453"/>
      <c r="D203" s="453"/>
      <c r="E203" s="453"/>
      <c r="F203" s="453"/>
      <c r="G203" s="453"/>
      <c r="H203" s="453"/>
      <c r="I203" s="453"/>
      <c r="J203" s="454"/>
    </row>
    <row r="204" spans="1:19" ht="15" customHeight="1" x14ac:dyDescent="0.2">
      <c r="A204" s="452"/>
      <c r="B204" s="453"/>
      <c r="C204" s="453"/>
      <c r="D204" s="453"/>
      <c r="E204" s="453"/>
      <c r="F204" s="453"/>
      <c r="G204" s="453"/>
      <c r="H204" s="453"/>
      <c r="I204" s="453"/>
      <c r="J204" s="454"/>
    </row>
    <row r="205" spans="1:19" ht="15" customHeight="1" x14ac:dyDescent="0.2">
      <c r="A205" s="452"/>
      <c r="B205" s="453"/>
      <c r="C205" s="453"/>
      <c r="D205" s="453"/>
      <c r="E205" s="453"/>
      <c r="F205" s="453"/>
      <c r="G205" s="453"/>
      <c r="H205" s="453"/>
      <c r="I205" s="453"/>
      <c r="J205" s="454"/>
    </row>
    <row r="206" spans="1:19" ht="15" customHeight="1" x14ac:dyDescent="0.2">
      <c r="A206" s="452"/>
      <c r="B206" s="453"/>
      <c r="C206" s="453"/>
      <c r="D206" s="453"/>
      <c r="E206" s="453"/>
      <c r="F206" s="453"/>
      <c r="G206" s="453"/>
      <c r="H206" s="453"/>
      <c r="I206" s="453"/>
      <c r="J206" s="454"/>
    </row>
    <row r="207" spans="1:19" ht="15" customHeight="1" x14ac:dyDescent="0.2">
      <c r="A207" s="452"/>
      <c r="B207" s="453"/>
      <c r="C207" s="453"/>
      <c r="D207" s="453"/>
      <c r="E207" s="453"/>
      <c r="F207" s="453"/>
      <c r="G207" s="453"/>
      <c r="H207" s="453"/>
      <c r="I207" s="453"/>
      <c r="J207" s="454"/>
    </row>
    <row r="208" spans="1:19" ht="15" customHeight="1" x14ac:dyDescent="0.2">
      <c r="A208" s="452"/>
      <c r="B208" s="453"/>
      <c r="C208" s="453"/>
      <c r="D208" s="453"/>
      <c r="E208" s="453"/>
      <c r="F208" s="453"/>
      <c r="G208" s="453"/>
      <c r="H208" s="453"/>
      <c r="I208" s="453"/>
      <c r="J208" s="454"/>
    </row>
    <row r="209" spans="1:12" ht="15" customHeight="1" x14ac:dyDescent="0.2">
      <c r="A209" s="452"/>
      <c r="B209" s="453"/>
      <c r="C209" s="453"/>
      <c r="D209" s="453"/>
      <c r="E209" s="453"/>
      <c r="F209" s="453"/>
      <c r="G209" s="453"/>
      <c r="H209" s="453"/>
      <c r="I209" s="453"/>
      <c r="J209" s="454"/>
    </row>
    <row r="210" spans="1:12" ht="15" customHeight="1" x14ac:dyDescent="0.2">
      <c r="A210" s="452"/>
      <c r="B210" s="453"/>
      <c r="C210" s="453"/>
      <c r="D210" s="453"/>
      <c r="E210" s="453"/>
      <c r="F210" s="453"/>
      <c r="G210" s="453"/>
      <c r="H210" s="453"/>
      <c r="I210" s="453"/>
      <c r="J210" s="454"/>
    </row>
    <row r="211" spans="1:12" ht="15" customHeight="1" x14ac:dyDescent="0.2">
      <c r="A211" s="452"/>
      <c r="B211" s="453"/>
      <c r="C211" s="453"/>
      <c r="D211" s="453"/>
      <c r="E211" s="453"/>
      <c r="F211" s="453"/>
      <c r="G211" s="453"/>
      <c r="H211" s="453"/>
      <c r="I211" s="453"/>
      <c r="J211" s="454"/>
    </row>
    <row r="212" spans="1:12" ht="15" customHeight="1" x14ac:dyDescent="0.2">
      <c r="A212" s="452"/>
      <c r="B212" s="453"/>
      <c r="C212" s="453"/>
      <c r="D212" s="453"/>
      <c r="E212" s="453"/>
      <c r="F212" s="453"/>
      <c r="G212" s="453"/>
      <c r="H212" s="453"/>
      <c r="I212" s="453"/>
      <c r="J212" s="454"/>
    </row>
    <row r="213" spans="1:12" ht="15" customHeight="1" x14ac:dyDescent="0.2">
      <c r="A213" s="452"/>
      <c r="B213" s="453"/>
      <c r="C213" s="453"/>
      <c r="D213" s="453"/>
      <c r="E213" s="453"/>
      <c r="F213" s="453"/>
      <c r="G213" s="453"/>
      <c r="H213" s="453"/>
      <c r="I213" s="453"/>
      <c r="J213" s="454"/>
    </row>
    <row r="214" spans="1:12" ht="15" customHeight="1" x14ac:dyDescent="0.2">
      <c r="A214" s="452"/>
      <c r="B214" s="453"/>
      <c r="C214" s="453"/>
      <c r="D214" s="453"/>
      <c r="E214" s="453"/>
      <c r="F214" s="453"/>
      <c r="G214" s="453"/>
      <c r="H214" s="453"/>
      <c r="I214" s="453"/>
      <c r="J214" s="454"/>
    </row>
    <row r="215" spans="1:12" ht="15" customHeight="1" x14ac:dyDescent="0.2">
      <c r="A215" s="452"/>
      <c r="B215" s="453"/>
      <c r="C215" s="453"/>
      <c r="D215" s="453"/>
      <c r="E215" s="453"/>
      <c r="F215" s="453"/>
      <c r="G215" s="453"/>
      <c r="H215" s="453"/>
      <c r="I215" s="453"/>
      <c r="J215" s="454"/>
    </row>
    <row r="216" spans="1:12" ht="15" customHeight="1" x14ac:dyDescent="0.2">
      <c r="A216" s="452"/>
      <c r="B216" s="453"/>
      <c r="C216" s="453"/>
      <c r="D216" s="453"/>
      <c r="E216" s="453"/>
      <c r="F216" s="453"/>
      <c r="G216" s="453"/>
      <c r="H216" s="453"/>
      <c r="I216" s="453"/>
      <c r="J216" s="454"/>
    </row>
    <row r="217" spans="1:12" ht="15" customHeight="1" x14ac:dyDescent="0.2">
      <c r="A217" s="452"/>
      <c r="B217" s="453"/>
      <c r="C217" s="453"/>
      <c r="D217" s="453"/>
      <c r="E217" s="453"/>
      <c r="F217" s="453"/>
      <c r="G217" s="453"/>
      <c r="H217" s="453"/>
      <c r="I217" s="453"/>
      <c r="J217" s="454"/>
    </row>
    <row r="218" spans="1:12" ht="15" customHeight="1" x14ac:dyDescent="0.2">
      <c r="A218" s="452"/>
      <c r="B218" s="453"/>
      <c r="C218" s="453"/>
      <c r="D218" s="453"/>
      <c r="E218" s="453"/>
      <c r="F218" s="453"/>
      <c r="G218" s="453"/>
      <c r="H218" s="453"/>
      <c r="I218" s="453"/>
      <c r="J218" s="454"/>
    </row>
    <row r="219" spans="1:12" ht="15" customHeight="1" x14ac:dyDescent="0.2">
      <c r="A219" s="452"/>
      <c r="B219" s="453"/>
      <c r="C219" s="453"/>
      <c r="D219" s="453"/>
      <c r="E219" s="453"/>
      <c r="F219" s="453"/>
      <c r="G219" s="453"/>
      <c r="H219" s="453"/>
      <c r="I219" s="453"/>
      <c r="J219" s="454"/>
    </row>
    <row r="220" spans="1:12" ht="15" customHeight="1" x14ac:dyDescent="0.2">
      <c r="A220" s="452"/>
      <c r="B220" s="453"/>
      <c r="C220" s="453"/>
      <c r="D220" s="453"/>
      <c r="E220" s="453"/>
      <c r="F220" s="453"/>
      <c r="G220" s="453"/>
      <c r="H220" s="453"/>
      <c r="I220" s="453"/>
      <c r="J220" s="454"/>
    </row>
    <row r="221" spans="1:12" ht="15" customHeight="1" x14ac:dyDescent="0.2">
      <c r="A221" s="452"/>
      <c r="B221" s="453"/>
      <c r="C221" s="453"/>
      <c r="D221" s="453"/>
      <c r="E221" s="453"/>
      <c r="F221" s="453"/>
      <c r="G221" s="453"/>
      <c r="H221" s="453"/>
      <c r="I221" s="453"/>
      <c r="J221" s="454"/>
      <c r="K221" s="189"/>
      <c r="L221" s="189"/>
    </row>
    <row r="222" spans="1:12" ht="15" customHeight="1" x14ac:dyDescent="0.2">
      <c r="A222" s="452"/>
      <c r="B222" s="453"/>
      <c r="C222" s="453"/>
      <c r="D222" s="453"/>
      <c r="E222" s="453"/>
      <c r="F222" s="453"/>
      <c r="G222" s="453"/>
      <c r="H222" s="453"/>
      <c r="I222" s="453"/>
      <c r="J222" s="454"/>
    </row>
    <row r="223" spans="1:12" ht="15" customHeight="1" x14ac:dyDescent="0.2">
      <c r="A223" s="452"/>
      <c r="B223" s="453"/>
      <c r="C223" s="453"/>
      <c r="D223" s="453"/>
      <c r="E223" s="453"/>
      <c r="F223" s="453"/>
      <c r="G223" s="453"/>
      <c r="H223" s="453"/>
      <c r="I223" s="453"/>
      <c r="J223" s="454"/>
    </row>
    <row r="224" spans="1:12" ht="15" customHeight="1" x14ac:dyDescent="0.2">
      <c r="A224" s="452"/>
      <c r="B224" s="453"/>
      <c r="C224" s="453"/>
      <c r="D224" s="453"/>
      <c r="E224" s="453"/>
      <c r="F224" s="453"/>
      <c r="G224" s="453"/>
      <c r="H224" s="453"/>
      <c r="I224" s="453"/>
      <c r="J224" s="454"/>
    </row>
    <row r="225" spans="1:10" ht="15" customHeight="1" x14ac:dyDescent="0.2">
      <c r="A225" s="452"/>
      <c r="B225" s="453"/>
      <c r="C225" s="453"/>
      <c r="D225" s="453"/>
      <c r="E225" s="453"/>
      <c r="F225" s="453"/>
      <c r="G225" s="453"/>
      <c r="H225" s="453"/>
      <c r="I225" s="453"/>
      <c r="J225" s="454"/>
    </row>
    <row r="226" spans="1:10" ht="15" customHeight="1" x14ac:dyDescent="0.2">
      <c r="A226" s="455"/>
      <c r="B226" s="456"/>
      <c r="C226" s="456"/>
      <c r="D226" s="456"/>
      <c r="E226" s="456"/>
      <c r="F226" s="456"/>
      <c r="G226" s="456"/>
      <c r="H226" s="456"/>
      <c r="I226" s="456"/>
      <c r="J226" s="457"/>
    </row>
    <row r="227" spans="1:10" ht="15" customHeight="1" x14ac:dyDescent="0.2">
      <c r="A227" s="207"/>
      <c r="B227" s="207"/>
      <c r="C227" s="207"/>
      <c r="D227" s="207"/>
      <c r="E227" s="207"/>
      <c r="F227" s="207"/>
      <c r="G227" s="207"/>
      <c r="H227" s="207"/>
      <c r="I227" s="207"/>
      <c r="J227" s="207"/>
    </row>
    <row r="228" spans="1:10" ht="15" customHeight="1" x14ac:dyDescent="0.2">
      <c r="A228" s="207"/>
      <c r="B228" s="207"/>
      <c r="C228" s="207"/>
      <c r="D228" s="207"/>
      <c r="E228" s="207"/>
      <c r="F228" s="207"/>
      <c r="G228" s="207"/>
      <c r="H228" s="207"/>
      <c r="I228" s="207"/>
      <c r="J228" s="207"/>
    </row>
    <row r="229" spans="1:10" ht="15" customHeight="1" x14ac:dyDescent="0.2">
      <c r="A229" s="188"/>
      <c r="B229" s="188"/>
      <c r="C229" s="188"/>
      <c r="D229" s="188"/>
      <c r="E229" s="188"/>
      <c r="F229" s="188"/>
      <c r="G229" s="188"/>
      <c r="H229" s="188"/>
      <c r="I229" s="188"/>
      <c r="J229" s="188"/>
    </row>
    <row r="230" spans="1:10" ht="15.75" x14ac:dyDescent="0.25">
      <c r="A230" s="382" t="s">
        <v>848</v>
      </c>
      <c r="B230" s="383"/>
      <c r="C230" s="383"/>
      <c r="D230" s="383"/>
      <c r="E230" s="383"/>
      <c r="F230" s="383"/>
      <c r="G230" s="383"/>
      <c r="H230" s="380" t="str">
        <f>'CONTACT INFORMATION'!$A$24</f>
        <v>Alameda</v>
      </c>
      <c r="I230" s="380"/>
      <c r="J230" s="381"/>
    </row>
    <row r="231" spans="1:10" ht="8.1" customHeight="1" x14ac:dyDescent="0.2">
      <c r="A231" s="163"/>
      <c r="B231" s="163"/>
      <c r="C231" s="163"/>
      <c r="D231" s="163"/>
      <c r="E231" s="163"/>
      <c r="F231" s="163"/>
      <c r="G231" s="163"/>
      <c r="H231" s="163"/>
      <c r="I231" s="163"/>
      <c r="J231" s="163"/>
    </row>
    <row r="232" spans="1:10" ht="15" x14ac:dyDescent="0.25">
      <c r="A232" s="484" t="s">
        <v>810</v>
      </c>
      <c r="B232" s="485"/>
      <c r="C232" s="485"/>
      <c r="D232" s="485"/>
      <c r="E232" s="485"/>
      <c r="F232" s="485"/>
      <c r="G232" s="485"/>
      <c r="H232" s="485"/>
      <c r="I232" s="485"/>
      <c r="J232" s="486"/>
    </row>
    <row r="233" spans="1:10" ht="12.75" customHeight="1" x14ac:dyDescent="0.2">
      <c r="A233" s="487" t="s">
        <v>854</v>
      </c>
      <c r="B233" s="515"/>
      <c r="C233" s="515"/>
      <c r="D233" s="516"/>
      <c r="E233" s="509" t="s">
        <v>921</v>
      </c>
      <c r="F233" s="510"/>
      <c r="G233" s="510"/>
      <c r="H233" s="510"/>
      <c r="I233" s="510"/>
      <c r="J233" s="511"/>
    </row>
    <row r="234" spans="1:10" ht="12.75" customHeight="1" x14ac:dyDescent="0.2">
      <c r="A234" s="496" t="s">
        <v>901</v>
      </c>
      <c r="B234" s="497"/>
      <c r="C234" s="497"/>
      <c r="D234" s="498"/>
      <c r="E234" s="512"/>
      <c r="F234" s="513"/>
      <c r="G234" s="513"/>
      <c r="H234" s="513"/>
      <c r="I234" s="513"/>
      <c r="J234" s="514"/>
    </row>
    <row r="235" spans="1:10" x14ac:dyDescent="0.2">
      <c r="A235" s="506" t="s">
        <v>902</v>
      </c>
      <c r="B235" s="507"/>
      <c r="C235" s="507"/>
      <c r="D235" s="508"/>
      <c r="E235" s="477" t="s">
        <v>326</v>
      </c>
      <c r="F235" s="478"/>
      <c r="G235" s="478"/>
      <c r="H235" s="478"/>
      <c r="I235" s="478"/>
      <c r="J235" s="479"/>
    </row>
    <row r="236" spans="1:10" ht="27" customHeight="1" x14ac:dyDescent="0.2">
      <c r="A236" s="157"/>
      <c r="B236" s="206"/>
      <c r="C236" s="206"/>
      <c r="D236" s="206"/>
      <c r="E236" s="480" t="s">
        <v>535</v>
      </c>
      <c r="F236" s="481"/>
      <c r="G236" s="480" t="s">
        <v>533</v>
      </c>
      <c r="H236" s="481"/>
      <c r="I236" s="482" t="s">
        <v>849</v>
      </c>
      <c r="J236" s="483"/>
    </row>
    <row r="237" spans="1:10" x14ac:dyDescent="0.2">
      <c r="A237" s="463" t="s">
        <v>527</v>
      </c>
      <c r="B237" s="464"/>
      <c r="C237" s="464"/>
      <c r="D237" s="465"/>
      <c r="E237" s="466"/>
      <c r="F237" s="466"/>
      <c r="G237" s="466">
        <v>471552</v>
      </c>
      <c r="H237" s="466"/>
      <c r="I237" s="467"/>
      <c r="J237" s="467"/>
    </row>
    <row r="238" spans="1:10" x14ac:dyDescent="0.2">
      <c r="A238" s="468" t="s">
        <v>528</v>
      </c>
      <c r="B238" s="469"/>
      <c r="C238" s="469"/>
      <c r="D238" s="470"/>
      <c r="E238" s="461"/>
      <c r="F238" s="461"/>
      <c r="G238" s="462">
        <v>45847</v>
      </c>
      <c r="H238" s="462"/>
      <c r="I238" s="471"/>
      <c r="J238" s="471"/>
    </row>
    <row r="239" spans="1:10" x14ac:dyDescent="0.2">
      <c r="A239" s="463" t="s">
        <v>529</v>
      </c>
      <c r="B239" s="464"/>
      <c r="C239" s="464"/>
      <c r="D239" s="465"/>
      <c r="E239" s="466"/>
      <c r="F239" s="466"/>
      <c r="G239" s="466"/>
      <c r="H239" s="466"/>
      <c r="I239" s="467"/>
      <c r="J239" s="467"/>
    </row>
    <row r="240" spans="1:10" x14ac:dyDescent="0.2">
      <c r="A240" s="468" t="s">
        <v>530</v>
      </c>
      <c r="B240" s="469"/>
      <c r="C240" s="469"/>
      <c r="D240" s="470"/>
      <c r="E240" s="461"/>
      <c r="F240" s="461"/>
      <c r="G240" s="462"/>
      <c r="H240" s="462"/>
      <c r="I240" s="471"/>
      <c r="J240" s="471"/>
    </row>
    <row r="241" spans="1:10" x14ac:dyDescent="0.2">
      <c r="A241" s="463" t="s">
        <v>531</v>
      </c>
      <c r="B241" s="464"/>
      <c r="C241" s="464"/>
      <c r="D241" s="465"/>
      <c r="E241" s="466"/>
      <c r="F241" s="466"/>
      <c r="G241" s="466"/>
      <c r="H241" s="466"/>
      <c r="I241" s="467"/>
      <c r="J241" s="467"/>
    </row>
    <row r="242" spans="1:10" x14ac:dyDescent="0.2">
      <c r="A242" s="468" t="s">
        <v>532</v>
      </c>
      <c r="B242" s="469"/>
      <c r="C242" s="469"/>
      <c r="D242" s="470"/>
      <c r="E242" s="461"/>
      <c r="F242" s="461"/>
      <c r="G242" s="462"/>
      <c r="H242" s="462"/>
      <c r="I242" s="471"/>
      <c r="J242" s="471"/>
    </row>
    <row r="243" spans="1:10" x14ac:dyDescent="0.2">
      <c r="A243" s="463" t="s">
        <v>537</v>
      </c>
      <c r="B243" s="464"/>
      <c r="C243" s="464"/>
      <c r="D243" s="465"/>
      <c r="E243" s="472"/>
      <c r="F243" s="472"/>
      <c r="G243" s="472"/>
      <c r="H243" s="472"/>
      <c r="I243" s="473"/>
      <c r="J243" s="473"/>
    </row>
    <row r="244" spans="1:10" x14ac:dyDescent="0.2">
      <c r="A244" s="458"/>
      <c r="B244" s="459"/>
      <c r="C244" s="459"/>
      <c r="D244" s="460"/>
      <c r="E244" s="461"/>
      <c r="F244" s="461"/>
      <c r="G244" s="462"/>
      <c r="H244" s="462"/>
      <c r="I244" s="462"/>
      <c r="J244" s="462"/>
    </row>
    <row r="245" spans="1:10" x14ac:dyDescent="0.2">
      <c r="A245" s="458"/>
      <c r="B245" s="459"/>
      <c r="C245" s="459"/>
      <c r="D245" s="460"/>
      <c r="E245" s="461"/>
      <c r="F245" s="461"/>
      <c r="G245" s="462"/>
      <c r="H245" s="462"/>
      <c r="I245" s="462"/>
      <c r="J245" s="462"/>
    </row>
    <row r="246" spans="1:10" x14ac:dyDescent="0.2">
      <c r="A246" s="458"/>
      <c r="B246" s="459"/>
      <c r="C246" s="459"/>
      <c r="D246" s="460"/>
      <c r="E246" s="461"/>
      <c r="F246" s="461"/>
      <c r="G246" s="462"/>
      <c r="H246" s="462"/>
      <c r="I246" s="462"/>
      <c r="J246" s="462"/>
    </row>
    <row r="247" spans="1:10" x14ac:dyDescent="0.2">
      <c r="A247" s="437" t="s">
        <v>534</v>
      </c>
      <c r="B247" s="438"/>
      <c r="C247" s="438"/>
      <c r="D247" s="439"/>
      <c r="E247" s="440">
        <f>SUM(E237:E246)</f>
        <v>0</v>
      </c>
      <c r="F247" s="440"/>
      <c r="G247" s="440">
        <f>SUM(G237:G246)</f>
        <v>517399</v>
      </c>
      <c r="H247" s="440"/>
      <c r="I247" s="440">
        <f>SUM(I237:I246)</f>
        <v>0</v>
      </c>
      <c r="J247" s="440"/>
    </row>
    <row r="248" spans="1:10" ht="12.75" customHeight="1" x14ac:dyDescent="0.2">
      <c r="A248" s="441" t="s">
        <v>861</v>
      </c>
      <c r="B248" s="442"/>
      <c r="C248" s="442"/>
      <c r="D248" s="442"/>
      <c r="E248" s="442"/>
      <c r="F248" s="442"/>
      <c r="G248" s="442"/>
      <c r="H248" s="442"/>
      <c r="I248" s="442"/>
      <c r="J248" s="443"/>
    </row>
    <row r="249" spans="1:10" ht="12.75" customHeight="1" x14ac:dyDescent="0.2">
      <c r="A249" s="444" t="s">
        <v>862</v>
      </c>
      <c r="B249" s="445"/>
      <c r="C249" s="445"/>
      <c r="D249" s="445"/>
      <c r="E249" s="445"/>
      <c r="F249" s="445"/>
      <c r="G249" s="445"/>
      <c r="H249" s="445"/>
      <c r="I249" s="445"/>
      <c r="J249" s="446"/>
    </row>
    <row r="250" spans="1:10" ht="12.75" customHeight="1" x14ac:dyDescent="0.2">
      <c r="A250" s="444" t="s">
        <v>863</v>
      </c>
      <c r="B250" s="445"/>
      <c r="C250" s="445"/>
      <c r="D250" s="445"/>
      <c r="E250" s="445"/>
      <c r="F250" s="445"/>
      <c r="G250" s="445"/>
      <c r="H250" s="445"/>
      <c r="I250" s="445"/>
      <c r="J250" s="446"/>
    </row>
    <row r="251" spans="1:10" ht="12.75" customHeight="1" x14ac:dyDescent="0.2">
      <c r="A251" s="447" t="s">
        <v>864</v>
      </c>
      <c r="B251" s="448"/>
      <c r="C251" s="448"/>
      <c r="D251" s="448"/>
      <c r="E251" s="448"/>
      <c r="F251" s="448"/>
      <c r="G251" s="448"/>
      <c r="H251" s="448"/>
      <c r="I251" s="448"/>
      <c r="J251" s="449"/>
    </row>
    <row r="252" spans="1:10" x14ac:dyDescent="0.2">
      <c r="A252" s="324" t="s">
        <v>957</v>
      </c>
      <c r="B252" s="450"/>
      <c r="C252" s="450"/>
      <c r="D252" s="450"/>
      <c r="E252" s="450"/>
      <c r="F252" s="450"/>
      <c r="G252" s="450"/>
      <c r="H252" s="450"/>
      <c r="I252" s="450"/>
      <c r="J252" s="451"/>
    </row>
    <row r="253" spans="1:10" x14ac:dyDescent="0.2">
      <c r="A253" s="452"/>
      <c r="B253" s="453"/>
      <c r="C253" s="453"/>
      <c r="D253" s="453"/>
      <c r="E253" s="453"/>
      <c r="F253" s="453"/>
      <c r="G253" s="453"/>
      <c r="H253" s="453"/>
      <c r="I253" s="453"/>
      <c r="J253" s="454"/>
    </row>
    <row r="254" spans="1:10" x14ac:dyDescent="0.2">
      <c r="A254" s="452"/>
      <c r="B254" s="453"/>
      <c r="C254" s="453"/>
      <c r="D254" s="453"/>
      <c r="E254" s="453"/>
      <c r="F254" s="453"/>
      <c r="G254" s="453"/>
      <c r="H254" s="453"/>
      <c r="I254" s="453"/>
      <c r="J254" s="454"/>
    </row>
    <row r="255" spans="1:10" x14ac:dyDescent="0.2">
      <c r="A255" s="452"/>
      <c r="B255" s="453"/>
      <c r="C255" s="453"/>
      <c r="D255" s="453"/>
      <c r="E255" s="453"/>
      <c r="F255" s="453"/>
      <c r="G255" s="453"/>
      <c r="H255" s="453"/>
      <c r="I255" s="453"/>
      <c r="J255" s="454"/>
    </row>
    <row r="256" spans="1:10" x14ac:dyDescent="0.2">
      <c r="A256" s="452"/>
      <c r="B256" s="453"/>
      <c r="C256" s="453"/>
      <c r="D256" s="453"/>
      <c r="E256" s="453"/>
      <c r="F256" s="453"/>
      <c r="G256" s="453"/>
      <c r="H256" s="453"/>
      <c r="I256" s="453"/>
      <c r="J256" s="454"/>
    </row>
    <row r="257" spans="1:10" x14ac:dyDescent="0.2">
      <c r="A257" s="452"/>
      <c r="B257" s="453"/>
      <c r="C257" s="453"/>
      <c r="D257" s="453"/>
      <c r="E257" s="453"/>
      <c r="F257" s="453"/>
      <c r="G257" s="453"/>
      <c r="H257" s="453"/>
      <c r="I257" s="453"/>
      <c r="J257" s="454"/>
    </row>
    <row r="258" spans="1:10" x14ac:dyDescent="0.2">
      <c r="A258" s="452"/>
      <c r="B258" s="453"/>
      <c r="C258" s="453"/>
      <c r="D258" s="453"/>
      <c r="E258" s="453"/>
      <c r="F258" s="453"/>
      <c r="G258" s="453"/>
      <c r="H258" s="453"/>
      <c r="I258" s="453"/>
      <c r="J258" s="454"/>
    </row>
    <row r="259" spans="1:10" x14ac:dyDescent="0.2">
      <c r="A259" s="452"/>
      <c r="B259" s="453"/>
      <c r="C259" s="453"/>
      <c r="D259" s="453"/>
      <c r="E259" s="453"/>
      <c r="F259" s="453"/>
      <c r="G259" s="453"/>
      <c r="H259" s="453"/>
      <c r="I259" s="453"/>
      <c r="J259" s="454"/>
    </row>
    <row r="260" spans="1:10" x14ac:dyDescent="0.2">
      <c r="A260" s="452"/>
      <c r="B260" s="453"/>
      <c r="C260" s="453"/>
      <c r="D260" s="453"/>
      <c r="E260" s="453"/>
      <c r="F260" s="453"/>
      <c r="G260" s="453"/>
      <c r="H260" s="453"/>
      <c r="I260" s="453"/>
      <c r="J260" s="454"/>
    </row>
    <row r="261" spans="1:10" x14ac:dyDescent="0.2">
      <c r="A261" s="452"/>
      <c r="B261" s="453"/>
      <c r="C261" s="453"/>
      <c r="D261" s="453"/>
      <c r="E261" s="453"/>
      <c r="F261" s="453"/>
      <c r="G261" s="453"/>
      <c r="H261" s="453"/>
      <c r="I261" s="453"/>
      <c r="J261" s="454"/>
    </row>
    <row r="262" spans="1:10" x14ac:dyDescent="0.2">
      <c r="A262" s="452"/>
      <c r="B262" s="453"/>
      <c r="C262" s="453"/>
      <c r="D262" s="453"/>
      <c r="E262" s="453"/>
      <c r="F262" s="453"/>
      <c r="G262" s="453"/>
      <c r="H262" s="453"/>
      <c r="I262" s="453"/>
      <c r="J262" s="454"/>
    </row>
    <row r="263" spans="1:10" x14ac:dyDescent="0.2">
      <c r="A263" s="452"/>
      <c r="B263" s="453"/>
      <c r="C263" s="453"/>
      <c r="D263" s="453"/>
      <c r="E263" s="453"/>
      <c r="F263" s="453"/>
      <c r="G263" s="453"/>
      <c r="H263" s="453"/>
      <c r="I263" s="453"/>
      <c r="J263" s="454"/>
    </row>
    <row r="264" spans="1:10" x14ac:dyDescent="0.2">
      <c r="A264" s="452"/>
      <c r="B264" s="453"/>
      <c r="C264" s="453"/>
      <c r="D264" s="453"/>
      <c r="E264" s="453"/>
      <c r="F264" s="453"/>
      <c r="G264" s="453"/>
      <c r="H264" s="453"/>
      <c r="I264" s="453"/>
      <c r="J264" s="454"/>
    </row>
    <row r="265" spans="1:10" x14ac:dyDescent="0.2">
      <c r="A265" s="452"/>
      <c r="B265" s="453"/>
      <c r="C265" s="453"/>
      <c r="D265" s="453"/>
      <c r="E265" s="453"/>
      <c r="F265" s="453"/>
      <c r="G265" s="453"/>
      <c r="H265" s="453"/>
      <c r="I265" s="453"/>
      <c r="J265" s="454"/>
    </row>
    <row r="266" spans="1:10" x14ac:dyDescent="0.2">
      <c r="A266" s="452"/>
      <c r="B266" s="453"/>
      <c r="C266" s="453"/>
      <c r="D266" s="453"/>
      <c r="E266" s="453"/>
      <c r="F266" s="453"/>
      <c r="G266" s="453"/>
      <c r="H266" s="453"/>
      <c r="I266" s="453"/>
      <c r="J266" s="454"/>
    </row>
    <row r="267" spans="1:10" x14ac:dyDescent="0.2">
      <c r="A267" s="452"/>
      <c r="B267" s="453"/>
      <c r="C267" s="453"/>
      <c r="D267" s="453"/>
      <c r="E267" s="453"/>
      <c r="F267" s="453"/>
      <c r="G267" s="453"/>
      <c r="H267" s="453"/>
      <c r="I267" s="453"/>
      <c r="J267" s="454"/>
    </row>
    <row r="268" spans="1:10" x14ac:dyDescent="0.2">
      <c r="A268" s="452"/>
      <c r="B268" s="453"/>
      <c r="C268" s="453"/>
      <c r="D268" s="453"/>
      <c r="E268" s="453"/>
      <c r="F268" s="453"/>
      <c r="G268" s="453"/>
      <c r="H268" s="453"/>
      <c r="I268" s="453"/>
      <c r="J268" s="454"/>
    </row>
    <row r="269" spans="1:10" x14ac:dyDescent="0.2">
      <c r="A269" s="452"/>
      <c r="B269" s="453"/>
      <c r="C269" s="453"/>
      <c r="D269" s="453"/>
      <c r="E269" s="453"/>
      <c r="F269" s="453"/>
      <c r="G269" s="453"/>
      <c r="H269" s="453"/>
      <c r="I269" s="453"/>
      <c r="J269" s="454"/>
    </row>
    <row r="270" spans="1:10" x14ac:dyDescent="0.2">
      <c r="A270" s="452"/>
      <c r="B270" s="453"/>
      <c r="C270" s="453"/>
      <c r="D270" s="453"/>
      <c r="E270" s="453"/>
      <c r="F270" s="453"/>
      <c r="G270" s="453"/>
      <c r="H270" s="453"/>
      <c r="I270" s="453"/>
      <c r="J270" s="454"/>
    </row>
    <row r="271" spans="1:10" x14ac:dyDescent="0.2">
      <c r="A271" s="452"/>
      <c r="B271" s="453"/>
      <c r="C271" s="453"/>
      <c r="D271" s="453"/>
      <c r="E271" s="453"/>
      <c r="F271" s="453"/>
      <c r="G271" s="453"/>
      <c r="H271" s="453"/>
      <c r="I271" s="453"/>
      <c r="J271" s="454"/>
    </row>
    <row r="272" spans="1:10" x14ac:dyDescent="0.2">
      <c r="A272" s="452"/>
      <c r="B272" s="453"/>
      <c r="C272" s="453"/>
      <c r="D272" s="453"/>
      <c r="E272" s="453"/>
      <c r="F272" s="453"/>
      <c r="G272" s="453"/>
      <c r="H272" s="453"/>
      <c r="I272" s="453"/>
      <c r="J272" s="454"/>
    </row>
    <row r="273" spans="1:10" x14ac:dyDescent="0.2">
      <c r="A273" s="452"/>
      <c r="B273" s="453"/>
      <c r="C273" s="453"/>
      <c r="D273" s="453"/>
      <c r="E273" s="453"/>
      <c r="F273" s="453"/>
      <c r="G273" s="453"/>
      <c r="H273" s="453"/>
      <c r="I273" s="453"/>
      <c r="J273" s="454"/>
    </row>
    <row r="274" spans="1:10" x14ac:dyDescent="0.2">
      <c r="A274" s="452"/>
      <c r="B274" s="453"/>
      <c r="C274" s="453"/>
      <c r="D274" s="453"/>
      <c r="E274" s="453"/>
      <c r="F274" s="453"/>
      <c r="G274" s="453"/>
      <c r="H274" s="453"/>
      <c r="I274" s="453"/>
      <c r="J274" s="454"/>
    </row>
    <row r="275" spans="1:10" x14ac:dyDescent="0.2">
      <c r="A275" s="452"/>
      <c r="B275" s="453"/>
      <c r="C275" s="453"/>
      <c r="D275" s="453"/>
      <c r="E275" s="453"/>
      <c r="F275" s="453"/>
      <c r="G275" s="453"/>
      <c r="H275" s="453"/>
      <c r="I275" s="453"/>
      <c r="J275" s="454"/>
    </row>
    <row r="276" spans="1:10" x14ac:dyDescent="0.2">
      <c r="A276" s="452"/>
      <c r="B276" s="453"/>
      <c r="C276" s="453"/>
      <c r="D276" s="453"/>
      <c r="E276" s="453"/>
      <c r="F276" s="453"/>
      <c r="G276" s="453"/>
      <c r="H276" s="453"/>
      <c r="I276" s="453"/>
      <c r="J276" s="454"/>
    </row>
    <row r="277" spans="1:10" x14ac:dyDescent="0.2">
      <c r="A277" s="452"/>
      <c r="B277" s="453"/>
      <c r="C277" s="453"/>
      <c r="D277" s="453"/>
      <c r="E277" s="453"/>
      <c r="F277" s="453"/>
      <c r="G277" s="453"/>
      <c r="H277" s="453"/>
      <c r="I277" s="453"/>
      <c r="J277" s="454"/>
    </row>
    <row r="278" spans="1:10" x14ac:dyDescent="0.2">
      <c r="A278" s="452"/>
      <c r="B278" s="453"/>
      <c r="C278" s="453"/>
      <c r="D278" s="453"/>
      <c r="E278" s="453"/>
      <c r="F278" s="453"/>
      <c r="G278" s="453"/>
      <c r="H278" s="453"/>
      <c r="I278" s="453"/>
      <c r="J278" s="454"/>
    </row>
    <row r="279" spans="1:10" x14ac:dyDescent="0.2">
      <c r="A279" s="452"/>
      <c r="B279" s="453"/>
      <c r="C279" s="453"/>
      <c r="D279" s="453"/>
      <c r="E279" s="453"/>
      <c r="F279" s="453"/>
      <c r="G279" s="453"/>
      <c r="H279" s="453"/>
      <c r="I279" s="453"/>
      <c r="J279" s="454"/>
    </row>
    <row r="280" spans="1:10" x14ac:dyDescent="0.2">
      <c r="A280" s="452"/>
      <c r="B280" s="453"/>
      <c r="C280" s="453"/>
      <c r="D280" s="453"/>
      <c r="E280" s="453"/>
      <c r="F280" s="453"/>
      <c r="G280" s="453"/>
      <c r="H280" s="453"/>
      <c r="I280" s="453"/>
      <c r="J280" s="454"/>
    </row>
    <row r="281" spans="1:10" x14ac:dyDescent="0.2">
      <c r="A281" s="452"/>
      <c r="B281" s="453"/>
      <c r="C281" s="453"/>
      <c r="D281" s="453"/>
      <c r="E281" s="453"/>
      <c r="F281" s="453"/>
      <c r="G281" s="453"/>
      <c r="H281" s="453"/>
      <c r="I281" s="453"/>
      <c r="J281" s="454"/>
    </row>
    <row r="282" spans="1:10" x14ac:dyDescent="0.2">
      <c r="A282" s="452"/>
      <c r="B282" s="453"/>
      <c r="C282" s="453"/>
      <c r="D282" s="453"/>
      <c r="E282" s="453"/>
      <c r="F282" s="453"/>
      <c r="G282" s="453"/>
      <c r="H282" s="453"/>
      <c r="I282" s="453"/>
      <c r="J282" s="454"/>
    </row>
    <row r="283" spans="1:10" x14ac:dyDescent="0.2">
      <c r="A283" s="452"/>
      <c r="B283" s="453"/>
      <c r="C283" s="453"/>
      <c r="D283" s="453"/>
      <c r="E283" s="453"/>
      <c r="F283" s="453"/>
      <c r="G283" s="453"/>
      <c r="H283" s="453"/>
      <c r="I283" s="453"/>
      <c r="J283" s="454"/>
    </row>
    <row r="284" spans="1:10" x14ac:dyDescent="0.2">
      <c r="A284" s="452"/>
      <c r="B284" s="453"/>
      <c r="C284" s="453"/>
      <c r="D284" s="453"/>
      <c r="E284" s="453"/>
      <c r="F284" s="453"/>
      <c r="G284" s="453"/>
      <c r="H284" s="453"/>
      <c r="I284" s="453"/>
      <c r="J284" s="454"/>
    </row>
    <row r="285" spans="1:10" x14ac:dyDescent="0.2">
      <c r="A285" s="455"/>
      <c r="B285" s="456"/>
      <c r="C285" s="456"/>
      <c r="D285" s="456"/>
      <c r="E285" s="456"/>
      <c r="F285" s="456"/>
      <c r="G285" s="456"/>
      <c r="H285" s="456"/>
      <c r="I285" s="456"/>
      <c r="J285" s="457"/>
    </row>
    <row r="288" spans="1:10" ht="15.75" x14ac:dyDescent="0.25">
      <c r="A288" s="382" t="s">
        <v>848</v>
      </c>
      <c r="B288" s="383"/>
      <c r="C288" s="383"/>
      <c r="D288" s="383"/>
      <c r="E288" s="383"/>
      <c r="F288" s="383"/>
      <c r="G288" s="383"/>
      <c r="H288" s="380" t="str">
        <f>'CONTACT INFORMATION'!$A$24</f>
        <v>Alameda</v>
      </c>
      <c r="I288" s="380"/>
      <c r="J288" s="381"/>
    </row>
    <row r="289" spans="1:10" ht="8.1" customHeight="1" x14ac:dyDescent="0.2">
      <c r="A289" s="163"/>
      <c r="B289" s="163"/>
      <c r="C289" s="163"/>
      <c r="D289" s="163"/>
      <c r="E289" s="163"/>
      <c r="F289" s="163"/>
      <c r="G289" s="163"/>
      <c r="H289" s="163"/>
      <c r="I289" s="163"/>
      <c r="J289" s="163"/>
    </row>
    <row r="290" spans="1:10" ht="15" x14ac:dyDescent="0.25">
      <c r="A290" s="484" t="s">
        <v>811</v>
      </c>
      <c r="B290" s="485"/>
      <c r="C290" s="485"/>
      <c r="D290" s="485"/>
      <c r="E290" s="485"/>
      <c r="F290" s="485"/>
      <c r="G290" s="485"/>
      <c r="H290" s="485"/>
      <c r="I290" s="485"/>
      <c r="J290" s="486"/>
    </row>
    <row r="291" spans="1:10" ht="13.15" customHeight="1" x14ac:dyDescent="0.2">
      <c r="A291" s="487" t="s">
        <v>854</v>
      </c>
      <c r="B291" s="488"/>
      <c r="C291" s="488"/>
      <c r="D291" s="489"/>
      <c r="E291" s="509" t="s">
        <v>922</v>
      </c>
      <c r="F291" s="510"/>
      <c r="G291" s="510"/>
      <c r="H291" s="510"/>
      <c r="I291" s="510"/>
      <c r="J291" s="511"/>
    </row>
    <row r="292" spans="1:10" x14ac:dyDescent="0.2">
      <c r="A292" s="496" t="s">
        <v>853</v>
      </c>
      <c r="B292" s="497"/>
      <c r="C292" s="497"/>
      <c r="D292" s="498"/>
      <c r="E292" s="512"/>
      <c r="F292" s="513"/>
      <c r="G292" s="513"/>
      <c r="H292" s="513"/>
      <c r="I292" s="513"/>
      <c r="J292" s="514"/>
    </row>
    <row r="293" spans="1:10" x14ac:dyDescent="0.2">
      <c r="A293" s="474" t="s">
        <v>808</v>
      </c>
      <c r="B293" s="475"/>
      <c r="C293" s="475"/>
      <c r="D293" s="476"/>
      <c r="E293" s="477" t="s">
        <v>470</v>
      </c>
      <c r="F293" s="478"/>
      <c r="G293" s="478"/>
      <c r="H293" s="478"/>
      <c r="I293" s="478"/>
      <c r="J293" s="479"/>
    </row>
    <row r="294" spans="1:10" ht="27" customHeight="1" x14ac:dyDescent="0.2">
      <c r="A294" s="157"/>
      <c r="B294" s="206"/>
      <c r="C294" s="206"/>
      <c r="D294" s="206"/>
      <c r="E294" s="480" t="s">
        <v>535</v>
      </c>
      <c r="F294" s="481"/>
      <c r="G294" s="480" t="s">
        <v>533</v>
      </c>
      <c r="H294" s="481"/>
      <c r="I294" s="482" t="s">
        <v>849</v>
      </c>
      <c r="J294" s="483"/>
    </row>
    <row r="295" spans="1:10" x14ac:dyDescent="0.2">
      <c r="A295" s="463" t="s">
        <v>527</v>
      </c>
      <c r="B295" s="464"/>
      <c r="C295" s="464"/>
      <c r="D295" s="465"/>
      <c r="E295" s="466"/>
      <c r="F295" s="466"/>
      <c r="G295" s="466">
        <v>667430</v>
      </c>
      <c r="H295" s="466"/>
      <c r="I295" s="467"/>
      <c r="J295" s="467"/>
    </row>
    <row r="296" spans="1:10" x14ac:dyDescent="0.2">
      <c r="A296" s="468" t="s">
        <v>528</v>
      </c>
      <c r="B296" s="469"/>
      <c r="C296" s="469"/>
      <c r="D296" s="470"/>
      <c r="E296" s="461"/>
      <c r="F296" s="461"/>
      <c r="G296" s="462">
        <v>69464</v>
      </c>
      <c r="H296" s="462"/>
      <c r="I296" s="471"/>
      <c r="J296" s="471"/>
    </row>
    <row r="297" spans="1:10" x14ac:dyDescent="0.2">
      <c r="A297" s="463" t="s">
        <v>529</v>
      </c>
      <c r="B297" s="464"/>
      <c r="C297" s="464"/>
      <c r="D297" s="465"/>
      <c r="E297" s="466"/>
      <c r="F297" s="466"/>
      <c r="G297" s="466"/>
      <c r="H297" s="466"/>
      <c r="I297" s="467"/>
      <c r="J297" s="467"/>
    </row>
    <row r="298" spans="1:10" x14ac:dyDescent="0.2">
      <c r="A298" s="468" t="s">
        <v>530</v>
      </c>
      <c r="B298" s="469"/>
      <c r="C298" s="469"/>
      <c r="D298" s="470"/>
      <c r="E298" s="461"/>
      <c r="F298" s="461"/>
      <c r="G298" s="462"/>
      <c r="H298" s="462"/>
      <c r="I298" s="471"/>
      <c r="J298" s="471"/>
    </row>
    <row r="299" spans="1:10" x14ac:dyDescent="0.2">
      <c r="A299" s="463" t="s">
        <v>531</v>
      </c>
      <c r="B299" s="464"/>
      <c r="C299" s="464"/>
      <c r="D299" s="465"/>
      <c r="E299" s="466"/>
      <c r="F299" s="466"/>
      <c r="G299" s="466"/>
      <c r="H299" s="466"/>
      <c r="I299" s="467"/>
      <c r="J299" s="467"/>
    </row>
    <row r="300" spans="1:10" x14ac:dyDescent="0.2">
      <c r="A300" s="468" t="s">
        <v>532</v>
      </c>
      <c r="B300" s="469"/>
      <c r="C300" s="469"/>
      <c r="D300" s="470"/>
      <c r="E300" s="461"/>
      <c r="F300" s="461"/>
      <c r="G300" s="462"/>
      <c r="H300" s="462"/>
      <c r="I300" s="471"/>
      <c r="J300" s="471"/>
    </row>
    <row r="301" spans="1:10" x14ac:dyDescent="0.2">
      <c r="A301" s="463" t="s">
        <v>537</v>
      </c>
      <c r="B301" s="464"/>
      <c r="C301" s="464"/>
      <c r="D301" s="465"/>
      <c r="E301" s="472"/>
      <c r="F301" s="472"/>
      <c r="G301" s="472"/>
      <c r="H301" s="472"/>
      <c r="I301" s="473"/>
      <c r="J301" s="473"/>
    </row>
    <row r="302" spans="1:10" x14ac:dyDescent="0.2">
      <c r="A302" s="458"/>
      <c r="B302" s="459"/>
      <c r="C302" s="459"/>
      <c r="D302" s="460"/>
      <c r="E302" s="461"/>
      <c r="F302" s="461"/>
      <c r="G302" s="462"/>
      <c r="H302" s="462"/>
      <c r="I302" s="462"/>
      <c r="J302" s="462"/>
    </row>
    <row r="303" spans="1:10" x14ac:dyDescent="0.2">
      <c r="A303" s="458"/>
      <c r="B303" s="459"/>
      <c r="C303" s="459"/>
      <c r="D303" s="460"/>
      <c r="E303" s="461"/>
      <c r="F303" s="461"/>
      <c r="G303" s="462"/>
      <c r="H303" s="462"/>
      <c r="I303" s="462"/>
      <c r="J303" s="462"/>
    </row>
    <row r="304" spans="1:10" x14ac:dyDescent="0.2">
      <c r="A304" s="458"/>
      <c r="B304" s="459"/>
      <c r="C304" s="459"/>
      <c r="D304" s="460"/>
      <c r="E304" s="461"/>
      <c r="F304" s="461"/>
      <c r="G304" s="462"/>
      <c r="H304" s="462"/>
      <c r="I304" s="462"/>
      <c r="J304" s="462"/>
    </row>
    <row r="305" spans="1:10" x14ac:dyDescent="0.2">
      <c r="A305" s="437" t="s">
        <v>534</v>
      </c>
      <c r="B305" s="438"/>
      <c r="C305" s="438"/>
      <c r="D305" s="439"/>
      <c r="E305" s="440">
        <f>SUM(E295:E304)</f>
        <v>0</v>
      </c>
      <c r="F305" s="440"/>
      <c r="G305" s="440">
        <f>SUM(G295:G304)</f>
        <v>736894</v>
      </c>
      <c r="H305" s="440"/>
      <c r="I305" s="440">
        <f>SUM(I295:I304)</f>
        <v>0</v>
      </c>
      <c r="J305" s="440"/>
    </row>
    <row r="306" spans="1:10" x14ac:dyDescent="0.2">
      <c r="A306" s="441" t="s">
        <v>861</v>
      </c>
      <c r="B306" s="442"/>
      <c r="C306" s="442"/>
      <c r="D306" s="442"/>
      <c r="E306" s="442"/>
      <c r="F306" s="442"/>
      <c r="G306" s="442"/>
      <c r="H306" s="442"/>
      <c r="I306" s="442"/>
      <c r="J306" s="443"/>
    </row>
    <row r="307" spans="1:10" x14ac:dyDescent="0.2">
      <c r="A307" s="444" t="s">
        <v>862</v>
      </c>
      <c r="B307" s="445"/>
      <c r="C307" s="445"/>
      <c r="D307" s="445"/>
      <c r="E307" s="445"/>
      <c r="F307" s="445"/>
      <c r="G307" s="445"/>
      <c r="H307" s="445"/>
      <c r="I307" s="445"/>
      <c r="J307" s="446"/>
    </row>
    <row r="308" spans="1:10" x14ac:dyDescent="0.2">
      <c r="A308" s="444" t="s">
        <v>863</v>
      </c>
      <c r="B308" s="445"/>
      <c r="C308" s="445"/>
      <c r="D308" s="445"/>
      <c r="E308" s="445"/>
      <c r="F308" s="445"/>
      <c r="G308" s="445"/>
      <c r="H308" s="445"/>
      <c r="I308" s="445"/>
      <c r="J308" s="446"/>
    </row>
    <row r="309" spans="1:10" x14ac:dyDescent="0.2">
      <c r="A309" s="447" t="s">
        <v>864</v>
      </c>
      <c r="B309" s="448"/>
      <c r="C309" s="448"/>
      <c r="D309" s="448"/>
      <c r="E309" s="448"/>
      <c r="F309" s="448"/>
      <c r="G309" s="448"/>
      <c r="H309" s="448"/>
      <c r="I309" s="448"/>
      <c r="J309" s="449"/>
    </row>
    <row r="310" spans="1:10" ht="13.15" customHeight="1" x14ac:dyDescent="0.2">
      <c r="A310" s="324" t="s">
        <v>965</v>
      </c>
      <c r="B310" s="450"/>
      <c r="C310" s="450"/>
      <c r="D310" s="450"/>
      <c r="E310" s="450"/>
      <c r="F310" s="450"/>
      <c r="G310" s="450"/>
      <c r="H310" s="450"/>
      <c r="I310" s="450"/>
      <c r="J310" s="451"/>
    </row>
    <row r="311" spans="1:10" x14ac:dyDescent="0.2">
      <c r="A311" s="452"/>
      <c r="B311" s="453"/>
      <c r="C311" s="453"/>
      <c r="D311" s="453"/>
      <c r="E311" s="453"/>
      <c r="F311" s="453"/>
      <c r="G311" s="453"/>
      <c r="H311" s="453"/>
      <c r="I311" s="453"/>
      <c r="J311" s="454"/>
    </row>
    <row r="312" spans="1:10" x14ac:dyDescent="0.2">
      <c r="A312" s="452"/>
      <c r="B312" s="453"/>
      <c r="C312" s="453"/>
      <c r="D312" s="453"/>
      <c r="E312" s="453"/>
      <c r="F312" s="453"/>
      <c r="G312" s="453"/>
      <c r="H312" s="453"/>
      <c r="I312" s="453"/>
      <c r="J312" s="454"/>
    </row>
    <row r="313" spans="1:10" x14ac:dyDescent="0.2">
      <c r="A313" s="452"/>
      <c r="B313" s="453"/>
      <c r="C313" s="453"/>
      <c r="D313" s="453"/>
      <c r="E313" s="453"/>
      <c r="F313" s="453"/>
      <c r="G313" s="453"/>
      <c r="H313" s="453"/>
      <c r="I313" s="453"/>
      <c r="J313" s="454"/>
    </row>
    <row r="314" spans="1:10" x14ac:dyDescent="0.2">
      <c r="A314" s="452"/>
      <c r="B314" s="453"/>
      <c r="C314" s="453"/>
      <c r="D314" s="453"/>
      <c r="E314" s="453"/>
      <c r="F314" s="453"/>
      <c r="G314" s="453"/>
      <c r="H314" s="453"/>
      <c r="I314" s="453"/>
      <c r="J314" s="454"/>
    </row>
    <row r="315" spans="1:10" x14ac:dyDescent="0.2">
      <c r="A315" s="452"/>
      <c r="B315" s="453"/>
      <c r="C315" s="453"/>
      <c r="D315" s="453"/>
      <c r="E315" s="453"/>
      <c r="F315" s="453"/>
      <c r="G315" s="453"/>
      <c r="H315" s="453"/>
      <c r="I315" s="453"/>
      <c r="J315" s="454"/>
    </row>
    <row r="316" spans="1:10" x14ac:dyDescent="0.2">
      <c r="A316" s="452"/>
      <c r="B316" s="453"/>
      <c r="C316" s="453"/>
      <c r="D316" s="453"/>
      <c r="E316" s="453"/>
      <c r="F316" s="453"/>
      <c r="G316" s="453"/>
      <c r="H316" s="453"/>
      <c r="I316" s="453"/>
      <c r="J316" s="454"/>
    </row>
    <row r="317" spans="1:10" x14ac:dyDescent="0.2">
      <c r="A317" s="452"/>
      <c r="B317" s="453"/>
      <c r="C317" s="453"/>
      <c r="D317" s="453"/>
      <c r="E317" s="453"/>
      <c r="F317" s="453"/>
      <c r="G317" s="453"/>
      <c r="H317" s="453"/>
      <c r="I317" s="453"/>
      <c r="J317" s="454"/>
    </row>
    <row r="318" spans="1:10" x14ac:dyDescent="0.2">
      <c r="A318" s="452"/>
      <c r="B318" s="453"/>
      <c r="C318" s="453"/>
      <c r="D318" s="453"/>
      <c r="E318" s="453"/>
      <c r="F318" s="453"/>
      <c r="G318" s="453"/>
      <c r="H318" s="453"/>
      <c r="I318" s="453"/>
      <c r="J318" s="454"/>
    </row>
    <row r="319" spans="1:10" x14ac:dyDescent="0.2">
      <c r="A319" s="452"/>
      <c r="B319" s="453"/>
      <c r="C319" s="453"/>
      <c r="D319" s="453"/>
      <c r="E319" s="453"/>
      <c r="F319" s="453"/>
      <c r="G319" s="453"/>
      <c r="H319" s="453"/>
      <c r="I319" s="453"/>
      <c r="J319" s="454"/>
    </row>
    <row r="320" spans="1:10" x14ac:dyDescent="0.2">
      <c r="A320" s="452"/>
      <c r="B320" s="453"/>
      <c r="C320" s="453"/>
      <c r="D320" s="453"/>
      <c r="E320" s="453"/>
      <c r="F320" s="453"/>
      <c r="G320" s="453"/>
      <c r="H320" s="453"/>
      <c r="I320" s="453"/>
      <c r="J320" s="454"/>
    </row>
    <row r="321" spans="1:10" x14ac:dyDescent="0.2">
      <c r="A321" s="452"/>
      <c r="B321" s="453"/>
      <c r="C321" s="453"/>
      <c r="D321" s="453"/>
      <c r="E321" s="453"/>
      <c r="F321" s="453"/>
      <c r="G321" s="453"/>
      <c r="H321" s="453"/>
      <c r="I321" s="453"/>
      <c r="J321" s="454"/>
    </row>
    <row r="322" spans="1:10" x14ac:dyDescent="0.2">
      <c r="A322" s="452"/>
      <c r="B322" s="453"/>
      <c r="C322" s="453"/>
      <c r="D322" s="453"/>
      <c r="E322" s="453"/>
      <c r="F322" s="453"/>
      <c r="G322" s="453"/>
      <c r="H322" s="453"/>
      <c r="I322" s="453"/>
      <c r="J322" s="454"/>
    </row>
    <row r="323" spans="1:10" x14ac:dyDescent="0.2">
      <c r="A323" s="452"/>
      <c r="B323" s="453"/>
      <c r="C323" s="453"/>
      <c r="D323" s="453"/>
      <c r="E323" s="453"/>
      <c r="F323" s="453"/>
      <c r="G323" s="453"/>
      <c r="H323" s="453"/>
      <c r="I323" s="453"/>
      <c r="J323" s="454"/>
    </row>
    <row r="324" spans="1:10" x14ac:dyDescent="0.2">
      <c r="A324" s="452"/>
      <c r="B324" s="453"/>
      <c r="C324" s="453"/>
      <c r="D324" s="453"/>
      <c r="E324" s="453"/>
      <c r="F324" s="453"/>
      <c r="G324" s="453"/>
      <c r="H324" s="453"/>
      <c r="I324" s="453"/>
      <c r="J324" s="454"/>
    </row>
    <row r="325" spans="1:10" x14ac:dyDescent="0.2">
      <c r="A325" s="452"/>
      <c r="B325" s="453"/>
      <c r="C325" s="453"/>
      <c r="D325" s="453"/>
      <c r="E325" s="453"/>
      <c r="F325" s="453"/>
      <c r="G325" s="453"/>
      <c r="H325" s="453"/>
      <c r="I325" s="453"/>
      <c r="J325" s="454"/>
    </row>
    <row r="326" spans="1:10" x14ac:dyDescent="0.2">
      <c r="A326" s="452"/>
      <c r="B326" s="453"/>
      <c r="C326" s="453"/>
      <c r="D326" s="453"/>
      <c r="E326" s="453"/>
      <c r="F326" s="453"/>
      <c r="G326" s="453"/>
      <c r="H326" s="453"/>
      <c r="I326" s="453"/>
      <c r="J326" s="454"/>
    </row>
    <row r="327" spans="1:10" x14ac:dyDescent="0.2">
      <c r="A327" s="452"/>
      <c r="B327" s="453"/>
      <c r="C327" s="453"/>
      <c r="D327" s="453"/>
      <c r="E327" s="453"/>
      <c r="F327" s="453"/>
      <c r="G327" s="453"/>
      <c r="H327" s="453"/>
      <c r="I327" s="453"/>
      <c r="J327" s="454"/>
    </row>
    <row r="328" spans="1:10" x14ac:dyDescent="0.2">
      <c r="A328" s="452"/>
      <c r="B328" s="453"/>
      <c r="C328" s="453"/>
      <c r="D328" s="453"/>
      <c r="E328" s="453"/>
      <c r="F328" s="453"/>
      <c r="G328" s="453"/>
      <c r="H328" s="453"/>
      <c r="I328" s="453"/>
      <c r="J328" s="454"/>
    </row>
    <row r="329" spans="1:10" x14ac:dyDescent="0.2">
      <c r="A329" s="452"/>
      <c r="B329" s="453"/>
      <c r="C329" s="453"/>
      <c r="D329" s="453"/>
      <c r="E329" s="453"/>
      <c r="F329" s="453"/>
      <c r="G329" s="453"/>
      <c r="H329" s="453"/>
      <c r="I329" s="453"/>
      <c r="J329" s="454"/>
    </row>
    <row r="330" spans="1:10" x14ac:dyDescent="0.2">
      <c r="A330" s="452"/>
      <c r="B330" s="453"/>
      <c r="C330" s="453"/>
      <c r="D330" s="453"/>
      <c r="E330" s="453"/>
      <c r="F330" s="453"/>
      <c r="G330" s="453"/>
      <c r="H330" s="453"/>
      <c r="I330" s="453"/>
      <c r="J330" s="454"/>
    </row>
    <row r="331" spans="1:10" x14ac:dyDescent="0.2">
      <c r="A331" s="452"/>
      <c r="B331" s="453"/>
      <c r="C331" s="453"/>
      <c r="D331" s="453"/>
      <c r="E331" s="453"/>
      <c r="F331" s="453"/>
      <c r="G331" s="453"/>
      <c r="H331" s="453"/>
      <c r="I331" s="453"/>
      <c r="J331" s="454"/>
    </row>
    <row r="332" spans="1:10" x14ac:dyDescent="0.2">
      <c r="A332" s="452"/>
      <c r="B332" s="453"/>
      <c r="C332" s="453"/>
      <c r="D332" s="453"/>
      <c r="E332" s="453"/>
      <c r="F332" s="453"/>
      <c r="G332" s="453"/>
      <c r="H332" s="453"/>
      <c r="I332" s="453"/>
      <c r="J332" s="454"/>
    </row>
    <row r="333" spans="1:10" x14ac:dyDescent="0.2">
      <c r="A333" s="452"/>
      <c r="B333" s="453"/>
      <c r="C333" s="453"/>
      <c r="D333" s="453"/>
      <c r="E333" s="453"/>
      <c r="F333" s="453"/>
      <c r="G333" s="453"/>
      <c r="H333" s="453"/>
      <c r="I333" s="453"/>
      <c r="J333" s="454"/>
    </row>
    <row r="334" spans="1:10" x14ac:dyDescent="0.2">
      <c r="A334" s="452"/>
      <c r="B334" s="453"/>
      <c r="C334" s="453"/>
      <c r="D334" s="453"/>
      <c r="E334" s="453"/>
      <c r="F334" s="453"/>
      <c r="G334" s="453"/>
      <c r="H334" s="453"/>
      <c r="I334" s="453"/>
      <c r="J334" s="454"/>
    </row>
    <row r="335" spans="1:10" x14ac:dyDescent="0.2">
      <c r="A335" s="452"/>
      <c r="B335" s="453"/>
      <c r="C335" s="453"/>
      <c r="D335" s="453"/>
      <c r="E335" s="453"/>
      <c r="F335" s="453"/>
      <c r="G335" s="453"/>
      <c r="H335" s="453"/>
      <c r="I335" s="453"/>
      <c r="J335" s="454"/>
    </row>
    <row r="336" spans="1:10" x14ac:dyDescent="0.2">
      <c r="A336" s="452"/>
      <c r="B336" s="453"/>
      <c r="C336" s="453"/>
      <c r="D336" s="453"/>
      <c r="E336" s="453"/>
      <c r="F336" s="453"/>
      <c r="G336" s="453"/>
      <c r="H336" s="453"/>
      <c r="I336" s="453"/>
      <c r="J336" s="454"/>
    </row>
    <row r="337" spans="1:10" x14ac:dyDescent="0.2">
      <c r="A337" s="452"/>
      <c r="B337" s="453"/>
      <c r="C337" s="453"/>
      <c r="D337" s="453"/>
      <c r="E337" s="453"/>
      <c r="F337" s="453"/>
      <c r="G337" s="453"/>
      <c r="H337" s="453"/>
      <c r="I337" s="453"/>
      <c r="J337" s="454"/>
    </row>
    <row r="338" spans="1:10" x14ac:dyDescent="0.2">
      <c r="A338" s="452"/>
      <c r="B338" s="453"/>
      <c r="C338" s="453"/>
      <c r="D338" s="453"/>
      <c r="E338" s="453"/>
      <c r="F338" s="453"/>
      <c r="G338" s="453"/>
      <c r="H338" s="453"/>
      <c r="I338" s="453"/>
      <c r="J338" s="454"/>
    </row>
    <row r="339" spans="1:10" x14ac:dyDescent="0.2">
      <c r="A339" s="452"/>
      <c r="B339" s="453"/>
      <c r="C339" s="453"/>
      <c r="D339" s="453"/>
      <c r="E339" s="453"/>
      <c r="F339" s="453"/>
      <c r="G339" s="453"/>
      <c r="H339" s="453"/>
      <c r="I339" s="453"/>
      <c r="J339" s="454"/>
    </row>
    <row r="340" spans="1:10" x14ac:dyDescent="0.2">
      <c r="A340" s="452"/>
      <c r="B340" s="453"/>
      <c r="C340" s="453"/>
      <c r="D340" s="453"/>
      <c r="E340" s="453"/>
      <c r="F340" s="453"/>
      <c r="G340" s="453"/>
      <c r="H340" s="453"/>
      <c r="I340" s="453"/>
      <c r="J340" s="454"/>
    </row>
    <row r="341" spans="1:10" x14ac:dyDescent="0.2">
      <c r="A341" s="452"/>
      <c r="B341" s="453"/>
      <c r="C341" s="453"/>
      <c r="D341" s="453"/>
      <c r="E341" s="453"/>
      <c r="F341" s="453"/>
      <c r="G341" s="453"/>
      <c r="H341" s="453"/>
      <c r="I341" s="453"/>
      <c r="J341" s="454"/>
    </row>
    <row r="342" spans="1:10" x14ac:dyDescent="0.2">
      <c r="A342" s="452"/>
      <c r="B342" s="453"/>
      <c r="C342" s="453"/>
      <c r="D342" s="453"/>
      <c r="E342" s="453"/>
      <c r="F342" s="453"/>
      <c r="G342" s="453"/>
      <c r="H342" s="453"/>
      <c r="I342" s="453"/>
      <c r="J342" s="454"/>
    </row>
    <row r="343" spans="1:10" x14ac:dyDescent="0.2">
      <c r="A343" s="452"/>
      <c r="B343" s="453"/>
      <c r="C343" s="453"/>
      <c r="D343" s="453"/>
      <c r="E343" s="453"/>
      <c r="F343" s="453"/>
      <c r="G343" s="453"/>
      <c r="H343" s="453"/>
      <c r="I343" s="453"/>
      <c r="J343" s="454"/>
    </row>
    <row r="344" spans="1:10" x14ac:dyDescent="0.2">
      <c r="A344" s="455"/>
      <c r="B344" s="456"/>
      <c r="C344" s="456"/>
      <c r="D344" s="456"/>
      <c r="E344" s="456"/>
      <c r="F344" s="456"/>
      <c r="G344" s="456"/>
      <c r="H344" s="456"/>
      <c r="I344" s="456"/>
      <c r="J344" s="457"/>
    </row>
    <row r="346" spans="1:10" ht="15.75" x14ac:dyDescent="0.25">
      <c r="A346" s="382" t="s">
        <v>848</v>
      </c>
      <c r="B346" s="383"/>
      <c r="C346" s="383"/>
      <c r="D346" s="383"/>
      <c r="E346" s="383"/>
      <c r="F346" s="383"/>
      <c r="G346" s="383"/>
      <c r="H346" s="380" t="str">
        <f>'CONTACT INFORMATION'!$A$24</f>
        <v>Alameda</v>
      </c>
      <c r="I346" s="380"/>
      <c r="J346" s="381"/>
    </row>
    <row r="347" spans="1:10" ht="8.1" customHeight="1" x14ac:dyDescent="0.2">
      <c r="A347" s="163"/>
      <c r="B347" s="163"/>
      <c r="C347" s="163"/>
      <c r="D347" s="163"/>
      <c r="E347" s="163"/>
      <c r="F347" s="163"/>
      <c r="G347" s="163"/>
      <c r="H347" s="163"/>
      <c r="I347" s="163"/>
      <c r="J347" s="163"/>
    </row>
    <row r="348" spans="1:10" ht="15" x14ac:dyDescent="0.25">
      <c r="A348" s="484" t="s">
        <v>855</v>
      </c>
      <c r="B348" s="485"/>
      <c r="C348" s="485"/>
      <c r="D348" s="485"/>
      <c r="E348" s="485"/>
      <c r="F348" s="485"/>
      <c r="G348" s="485"/>
      <c r="H348" s="485"/>
      <c r="I348" s="485"/>
      <c r="J348" s="486"/>
    </row>
    <row r="349" spans="1:10" x14ac:dyDescent="0.2">
      <c r="A349" s="487" t="s">
        <v>854</v>
      </c>
      <c r="B349" s="488"/>
      <c r="C349" s="488"/>
      <c r="D349" s="489"/>
      <c r="E349" s="490" t="s">
        <v>923</v>
      </c>
      <c r="F349" s="491"/>
      <c r="G349" s="491"/>
      <c r="H349" s="491"/>
      <c r="I349" s="491"/>
      <c r="J349" s="492"/>
    </row>
    <row r="350" spans="1:10" x14ac:dyDescent="0.2">
      <c r="A350" s="496" t="s">
        <v>853</v>
      </c>
      <c r="B350" s="497"/>
      <c r="C350" s="497"/>
      <c r="D350" s="498"/>
      <c r="E350" s="493"/>
      <c r="F350" s="494"/>
      <c r="G350" s="494"/>
      <c r="H350" s="494"/>
      <c r="I350" s="494"/>
      <c r="J350" s="495"/>
    </row>
    <row r="351" spans="1:10" x14ac:dyDescent="0.2">
      <c r="A351" s="474" t="s">
        <v>808</v>
      </c>
      <c r="B351" s="475"/>
      <c r="C351" s="475"/>
      <c r="D351" s="476"/>
      <c r="E351" s="477" t="s">
        <v>510</v>
      </c>
      <c r="F351" s="478"/>
      <c r="G351" s="478"/>
      <c r="H351" s="478"/>
      <c r="I351" s="478"/>
      <c r="J351" s="479"/>
    </row>
    <row r="352" spans="1:10" ht="27" customHeight="1" x14ac:dyDescent="0.2">
      <c r="A352" s="157"/>
      <c r="B352" s="206"/>
      <c r="C352" s="206"/>
      <c r="D352" s="206"/>
      <c r="E352" s="480" t="s">
        <v>535</v>
      </c>
      <c r="F352" s="481"/>
      <c r="G352" s="480" t="s">
        <v>533</v>
      </c>
      <c r="H352" s="481"/>
      <c r="I352" s="482" t="s">
        <v>849</v>
      </c>
      <c r="J352" s="483"/>
    </row>
    <row r="353" spans="1:10" x14ac:dyDescent="0.2">
      <c r="A353" s="463" t="s">
        <v>527</v>
      </c>
      <c r="B353" s="464"/>
      <c r="C353" s="464"/>
      <c r="D353" s="465"/>
      <c r="E353" s="466"/>
      <c r="F353" s="466"/>
      <c r="G353" s="466"/>
      <c r="H353" s="466"/>
      <c r="I353" s="467"/>
      <c r="J353" s="467"/>
    </row>
    <row r="354" spans="1:10" x14ac:dyDescent="0.2">
      <c r="A354" s="468" t="s">
        <v>528</v>
      </c>
      <c r="B354" s="469"/>
      <c r="C354" s="469"/>
      <c r="D354" s="470"/>
      <c r="E354" s="461"/>
      <c r="F354" s="461"/>
      <c r="G354" s="462"/>
      <c r="H354" s="462"/>
      <c r="I354" s="471"/>
      <c r="J354" s="471"/>
    </row>
    <row r="355" spans="1:10" x14ac:dyDescent="0.2">
      <c r="A355" s="463" t="s">
        <v>529</v>
      </c>
      <c r="B355" s="464"/>
      <c r="C355" s="464"/>
      <c r="D355" s="465"/>
      <c r="E355" s="466">
        <v>302461</v>
      </c>
      <c r="F355" s="466"/>
      <c r="G355" s="466"/>
      <c r="H355" s="466"/>
      <c r="I355" s="467"/>
      <c r="J355" s="467"/>
    </row>
    <row r="356" spans="1:10" x14ac:dyDescent="0.2">
      <c r="A356" s="468" t="s">
        <v>530</v>
      </c>
      <c r="B356" s="469"/>
      <c r="C356" s="469"/>
      <c r="D356" s="470"/>
      <c r="E356" s="461"/>
      <c r="F356" s="461"/>
      <c r="G356" s="462"/>
      <c r="H356" s="462"/>
      <c r="I356" s="471"/>
      <c r="J356" s="471"/>
    </row>
    <row r="357" spans="1:10" x14ac:dyDescent="0.2">
      <c r="A357" s="463" t="s">
        <v>531</v>
      </c>
      <c r="B357" s="464"/>
      <c r="C357" s="464"/>
      <c r="D357" s="465"/>
      <c r="E357" s="466"/>
      <c r="F357" s="466"/>
      <c r="G357" s="466"/>
      <c r="H357" s="466"/>
      <c r="I357" s="467"/>
      <c r="J357" s="467"/>
    </row>
    <row r="358" spans="1:10" x14ac:dyDescent="0.2">
      <c r="A358" s="468" t="s">
        <v>532</v>
      </c>
      <c r="B358" s="469"/>
      <c r="C358" s="469"/>
      <c r="D358" s="470"/>
      <c r="E358" s="461"/>
      <c r="F358" s="461"/>
      <c r="G358" s="462"/>
      <c r="H358" s="462"/>
      <c r="I358" s="471"/>
      <c r="J358" s="471"/>
    </row>
    <row r="359" spans="1:10" x14ac:dyDescent="0.2">
      <c r="A359" s="463" t="s">
        <v>537</v>
      </c>
      <c r="B359" s="464"/>
      <c r="C359" s="464"/>
      <c r="D359" s="465"/>
      <c r="E359" s="472"/>
      <c r="F359" s="472"/>
      <c r="G359" s="472"/>
      <c r="H359" s="472"/>
      <c r="I359" s="473"/>
      <c r="J359" s="473"/>
    </row>
    <row r="360" spans="1:10" x14ac:dyDescent="0.2">
      <c r="A360" s="458"/>
      <c r="B360" s="459"/>
      <c r="C360" s="459"/>
      <c r="D360" s="460"/>
      <c r="E360" s="461"/>
      <c r="F360" s="461"/>
      <c r="G360" s="462"/>
      <c r="H360" s="462"/>
      <c r="I360" s="462"/>
      <c r="J360" s="462"/>
    </row>
    <row r="361" spans="1:10" x14ac:dyDescent="0.2">
      <c r="A361" s="458"/>
      <c r="B361" s="459"/>
      <c r="C361" s="459"/>
      <c r="D361" s="460"/>
      <c r="E361" s="461"/>
      <c r="F361" s="461"/>
      <c r="G361" s="462"/>
      <c r="H361" s="462"/>
      <c r="I361" s="462"/>
      <c r="J361" s="462"/>
    </row>
    <row r="362" spans="1:10" x14ac:dyDescent="0.2">
      <c r="A362" s="458"/>
      <c r="B362" s="459"/>
      <c r="C362" s="459"/>
      <c r="D362" s="460"/>
      <c r="E362" s="461"/>
      <c r="F362" s="461"/>
      <c r="G362" s="462"/>
      <c r="H362" s="462"/>
      <c r="I362" s="462"/>
      <c r="J362" s="462"/>
    </row>
    <row r="363" spans="1:10" x14ac:dyDescent="0.2">
      <c r="A363" s="437" t="s">
        <v>534</v>
      </c>
      <c r="B363" s="438"/>
      <c r="C363" s="438"/>
      <c r="D363" s="439"/>
      <c r="E363" s="440">
        <f>SUM(E353:E362)</f>
        <v>302461</v>
      </c>
      <c r="F363" s="440"/>
      <c r="G363" s="440">
        <f>SUM(G353:G362)</f>
        <v>0</v>
      </c>
      <c r="H363" s="440"/>
      <c r="I363" s="440">
        <f>SUM(I353:I362)</f>
        <v>0</v>
      </c>
      <c r="J363" s="440"/>
    </row>
    <row r="364" spans="1:10" x14ac:dyDescent="0.2">
      <c r="A364" s="441" t="s">
        <v>861</v>
      </c>
      <c r="B364" s="442"/>
      <c r="C364" s="442"/>
      <c r="D364" s="442"/>
      <c r="E364" s="442"/>
      <c r="F364" s="442"/>
      <c r="G364" s="442"/>
      <c r="H364" s="442"/>
      <c r="I364" s="442"/>
      <c r="J364" s="443"/>
    </row>
    <row r="365" spans="1:10" x14ac:dyDescent="0.2">
      <c r="A365" s="444" t="s">
        <v>862</v>
      </c>
      <c r="B365" s="445"/>
      <c r="C365" s="445"/>
      <c r="D365" s="445"/>
      <c r="E365" s="445"/>
      <c r="F365" s="445"/>
      <c r="G365" s="445"/>
      <c r="H365" s="445"/>
      <c r="I365" s="445"/>
      <c r="J365" s="446"/>
    </row>
    <row r="366" spans="1:10" x14ac:dyDescent="0.2">
      <c r="A366" s="444" t="s">
        <v>863</v>
      </c>
      <c r="B366" s="445"/>
      <c r="C366" s="445"/>
      <c r="D366" s="445"/>
      <c r="E366" s="445"/>
      <c r="F366" s="445"/>
      <c r="G366" s="445"/>
      <c r="H366" s="445"/>
      <c r="I366" s="445"/>
      <c r="J366" s="446"/>
    </row>
    <row r="367" spans="1:10" x14ac:dyDescent="0.2">
      <c r="A367" s="447" t="s">
        <v>864</v>
      </c>
      <c r="B367" s="448"/>
      <c r="C367" s="448"/>
      <c r="D367" s="448"/>
      <c r="E367" s="448"/>
      <c r="F367" s="448"/>
      <c r="G367" s="448"/>
      <c r="H367" s="448"/>
      <c r="I367" s="448"/>
      <c r="J367" s="449"/>
    </row>
    <row r="368" spans="1:10" ht="13.15" customHeight="1" x14ac:dyDescent="0.2">
      <c r="A368" s="324" t="s">
        <v>936</v>
      </c>
      <c r="B368" s="450"/>
      <c r="C368" s="450"/>
      <c r="D368" s="450"/>
      <c r="E368" s="450"/>
      <c r="F368" s="450"/>
      <c r="G368" s="450"/>
      <c r="H368" s="450"/>
      <c r="I368" s="450"/>
      <c r="J368" s="451"/>
    </row>
    <row r="369" spans="1:10" x14ac:dyDescent="0.2">
      <c r="A369" s="452"/>
      <c r="B369" s="453"/>
      <c r="C369" s="453"/>
      <c r="D369" s="453"/>
      <c r="E369" s="453"/>
      <c r="F369" s="453"/>
      <c r="G369" s="453"/>
      <c r="H369" s="453"/>
      <c r="I369" s="453"/>
      <c r="J369" s="454"/>
    </row>
    <row r="370" spans="1:10" x14ac:dyDescent="0.2">
      <c r="A370" s="452"/>
      <c r="B370" s="453"/>
      <c r="C370" s="453"/>
      <c r="D370" s="453"/>
      <c r="E370" s="453"/>
      <c r="F370" s="453"/>
      <c r="G370" s="453"/>
      <c r="H370" s="453"/>
      <c r="I370" s="453"/>
      <c r="J370" s="454"/>
    </row>
    <row r="371" spans="1:10" x14ac:dyDescent="0.2">
      <c r="A371" s="452"/>
      <c r="B371" s="453"/>
      <c r="C371" s="453"/>
      <c r="D371" s="453"/>
      <c r="E371" s="453"/>
      <c r="F371" s="453"/>
      <c r="G371" s="453"/>
      <c r="H371" s="453"/>
      <c r="I371" s="453"/>
      <c r="J371" s="454"/>
    </row>
    <row r="372" spans="1:10" x14ac:dyDescent="0.2">
      <c r="A372" s="452"/>
      <c r="B372" s="453"/>
      <c r="C372" s="453"/>
      <c r="D372" s="453"/>
      <c r="E372" s="453"/>
      <c r="F372" s="453"/>
      <c r="G372" s="453"/>
      <c r="H372" s="453"/>
      <c r="I372" s="453"/>
      <c r="J372" s="454"/>
    </row>
    <row r="373" spans="1:10" x14ac:dyDescent="0.2">
      <c r="A373" s="452"/>
      <c r="B373" s="453"/>
      <c r="C373" s="453"/>
      <c r="D373" s="453"/>
      <c r="E373" s="453"/>
      <c r="F373" s="453"/>
      <c r="G373" s="453"/>
      <c r="H373" s="453"/>
      <c r="I373" s="453"/>
      <c r="J373" s="454"/>
    </row>
    <row r="374" spans="1:10" x14ac:dyDescent="0.2">
      <c r="A374" s="452"/>
      <c r="B374" s="453"/>
      <c r="C374" s="453"/>
      <c r="D374" s="453"/>
      <c r="E374" s="453"/>
      <c r="F374" s="453"/>
      <c r="G374" s="453"/>
      <c r="H374" s="453"/>
      <c r="I374" s="453"/>
      <c r="J374" s="454"/>
    </row>
    <row r="375" spans="1:10" x14ac:dyDescent="0.2">
      <c r="A375" s="452"/>
      <c r="B375" s="453"/>
      <c r="C375" s="453"/>
      <c r="D375" s="453"/>
      <c r="E375" s="453"/>
      <c r="F375" s="453"/>
      <c r="G375" s="453"/>
      <c r="H375" s="453"/>
      <c r="I375" s="453"/>
      <c r="J375" s="454"/>
    </row>
    <row r="376" spans="1:10" x14ac:dyDescent="0.2">
      <c r="A376" s="452"/>
      <c r="B376" s="453"/>
      <c r="C376" s="453"/>
      <c r="D376" s="453"/>
      <c r="E376" s="453"/>
      <c r="F376" s="453"/>
      <c r="G376" s="453"/>
      <c r="H376" s="453"/>
      <c r="I376" s="453"/>
      <c r="J376" s="454"/>
    </row>
    <row r="377" spans="1:10" x14ac:dyDescent="0.2">
      <c r="A377" s="452"/>
      <c r="B377" s="453"/>
      <c r="C377" s="453"/>
      <c r="D377" s="453"/>
      <c r="E377" s="453"/>
      <c r="F377" s="453"/>
      <c r="G377" s="453"/>
      <c r="H377" s="453"/>
      <c r="I377" s="453"/>
      <c r="J377" s="454"/>
    </row>
    <row r="378" spans="1:10" x14ac:dyDescent="0.2">
      <c r="A378" s="452"/>
      <c r="B378" s="453"/>
      <c r="C378" s="453"/>
      <c r="D378" s="453"/>
      <c r="E378" s="453"/>
      <c r="F378" s="453"/>
      <c r="G378" s="453"/>
      <c r="H378" s="453"/>
      <c r="I378" s="453"/>
      <c r="J378" s="454"/>
    </row>
    <row r="379" spans="1:10" x14ac:dyDescent="0.2">
      <c r="A379" s="452"/>
      <c r="B379" s="453"/>
      <c r="C379" s="453"/>
      <c r="D379" s="453"/>
      <c r="E379" s="453"/>
      <c r="F379" s="453"/>
      <c r="G379" s="453"/>
      <c r="H379" s="453"/>
      <c r="I379" s="453"/>
      <c r="J379" s="454"/>
    </row>
    <row r="380" spans="1:10" x14ac:dyDescent="0.2">
      <c r="A380" s="452"/>
      <c r="B380" s="453"/>
      <c r="C380" s="453"/>
      <c r="D380" s="453"/>
      <c r="E380" s="453"/>
      <c r="F380" s="453"/>
      <c r="G380" s="453"/>
      <c r="H380" s="453"/>
      <c r="I380" s="453"/>
      <c r="J380" s="454"/>
    </row>
    <row r="381" spans="1:10" x14ac:dyDescent="0.2">
      <c r="A381" s="452"/>
      <c r="B381" s="453"/>
      <c r="C381" s="453"/>
      <c r="D381" s="453"/>
      <c r="E381" s="453"/>
      <c r="F381" s="453"/>
      <c r="G381" s="453"/>
      <c r="H381" s="453"/>
      <c r="I381" s="453"/>
      <c r="J381" s="454"/>
    </row>
    <row r="382" spans="1:10" x14ac:dyDescent="0.2">
      <c r="A382" s="452"/>
      <c r="B382" s="453"/>
      <c r="C382" s="453"/>
      <c r="D382" s="453"/>
      <c r="E382" s="453"/>
      <c r="F382" s="453"/>
      <c r="G382" s="453"/>
      <c r="H382" s="453"/>
      <c r="I382" s="453"/>
      <c r="J382" s="454"/>
    </row>
    <row r="383" spans="1:10" x14ac:dyDescent="0.2">
      <c r="A383" s="452"/>
      <c r="B383" s="453"/>
      <c r="C383" s="453"/>
      <c r="D383" s="453"/>
      <c r="E383" s="453"/>
      <c r="F383" s="453"/>
      <c r="G383" s="453"/>
      <c r="H383" s="453"/>
      <c r="I383" s="453"/>
      <c r="J383" s="454"/>
    </row>
    <row r="384" spans="1:10" x14ac:dyDescent="0.2">
      <c r="A384" s="452"/>
      <c r="B384" s="453"/>
      <c r="C384" s="453"/>
      <c r="D384" s="453"/>
      <c r="E384" s="453"/>
      <c r="F384" s="453"/>
      <c r="G384" s="453"/>
      <c r="H384" s="453"/>
      <c r="I384" s="453"/>
      <c r="J384" s="454"/>
    </row>
    <row r="385" spans="1:10" x14ac:dyDescent="0.2">
      <c r="A385" s="452"/>
      <c r="B385" s="453"/>
      <c r="C385" s="453"/>
      <c r="D385" s="453"/>
      <c r="E385" s="453"/>
      <c r="F385" s="453"/>
      <c r="G385" s="453"/>
      <c r="H385" s="453"/>
      <c r="I385" s="453"/>
      <c r="J385" s="454"/>
    </row>
    <row r="386" spans="1:10" x14ac:dyDescent="0.2">
      <c r="A386" s="452"/>
      <c r="B386" s="453"/>
      <c r="C386" s="453"/>
      <c r="D386" s="453"/>
      <c r="E386" s="453"/>
      <c r="F386" s="453"/>
      <c r="G386" s="453"/>
      <c r="H386" s="453"/>
      <c r="I386" s="453"/>
      <c r="J386" s="454"/>
    </row>
    <row r="387" spans="1:10" x14ac:dyDescent="0.2">
      <c r="A387" s="452"/>
      <c r="B387" s="453"/>
      <c r="C387" s="453"/>
      <c r="D387" s="453"/>
      <c r="E387" s="453"/>
      <c r="F387" s="453"/>
      <c r="G387" s="453"/>
      <c r="H387" s="453"/>
      <c r="I387" s="453"/>
      <c r="J387" s="454"/>
    </row>
    <row r="388" spans="1:10" x14ac:dyDescent="0.2">
      <c r="A388" s="452"/>
      <c r="B388" s="453"/>
      <c r="C388" s="453"/>
      <c r="D388" s="453"/>
      <c r="E388" s="453"/>
      <c r="F388" s="453"/>
      <c r="G388" s="453"/>
      <c r="H388" s="453"/>
      <c r="I388" s="453"/>
      <c r="J388" s="454"/>
    </row>
    <row r="389" spans="1:10" x14ac:dyDescent="0.2">
      <c r="A389" s="452"/>
      <c r="B389" s="453"/>
      <c r="C389" s="453"/>
      <c r="D389" s="453"/>
      <c r="E389" s="453"/>
      <c r="F389" s="453"/>
      <c r="G389" s="453"/>
      <c r="H389" s="453"/>
      <c r="I389" s="453"/>
      <c r="J389" s="454"/>
    </row>
    <row r="390" spans="1:10" x14ac:dyDescent="0.2">
      <c r="A390" s="452"/>
      <c r="B390" s="453"/>
      <c r="C390" s="453"/>
      <c r="D390" s="453"/>
      <c r="E390" s="453"/>
      <c r="F390" s="453"/>
      <c r="G390" s="453"/>
      <c r="H390" s="453"/>
      <c r="I390" s="453"/>
      <c r="J390" s="454"/>
    </row>
    <row r="391" spans="1:10" x14ac:dyDescent="0.2">
      <c r="A391" s="452"/>
      <c r="B391" s="453"/>
      <c r="C391" s="453"/>
      <c r="D391" s="453"/>
      <c r="E391" s="453"/>
      <c r="F391" s="453"/>
      <c r="G391" s="453"/>
      <c r="H391" s="453"/>
      <c r="I391" s="453"/>
      <c r="J391" s="454"/>
    </row>
    <row r="392" spans="1:10" x14ac:dyDescent="0.2">
      <c r="A392" s="452"/>
      <c r="B392" s="453"/>
      <c r="C392" s="453"/>
      <c r="D392" s="453"/>
      <c r="E392" s="453"/>
      <c r="F392" s="453"/>
      <c r="G392" s="453"/>
      <c r="H392" s="453"/>
      <c r="I392" s="453"/>
      <c r="J392" s="454"/>
    </row>
    <row r="393" spans="1:10" x14ac:dyDescent="0.2">
      <c r="A393" s="452"/>
      <c r="B393" s="453"/>
      <c r="C393" s="453"/>
      <c r="D393" s="453"/>
      <c r="E393" s="453"/>
      <c r="F393" s="453"/>
      <c r="G393" s="453"/>
      <c r="H393" s="453"/>
      <c r="I393" s="453"/>
      <c r="J393" s="454"/>
    </row>
    <row r="394" spans="1:10" x14ac:dyDescent="0.2">
      <c r="A394" s="452"/>
      <c r="B394" s="453"/>
      <c r="C394" s="453"/>
      <c r="D394" s="453"/>
      <c r="E394" s="453"/>
      <c r="F394" s="453"/>
      <c r="G394" s="453"/>
      <c r="H394" s="453"/>
      <c r="I394" s="453"/>
      <c r="J394" s="454"/>
    </row>
    <row r="395" spans="1:10" x14ac:dyDescent="0.2">
      <c r="A395" s="452"/>
      <c r="B395" s="453"/>
      <c r="C395" s="453"/>
      <c r="D395" s="453"/>
      <c r="E395" s="453"/>
      <c r="F395" s="453"/>
      <c r="G395" s="453"/>
      <c r="H395" s="453"/>
      <c r="I395" s="453"/>
      <c r="J395" s="454"/>
    </row>
    <row r="396" spans="1:10" x14ac:dyDescent="0.2">
      <c r="A396" s="452"/>
      <c r="B396" s="453"/>
      <c r="C396" s="453"/>
      <c r="D396" s="453"/>
      <c r="E396" s="453"/>
      <c r="F396" s="453"/>
      <c r="G396" s="453"/>
      <c r="H396" s="453"/>
      <c r="I396" s="453"/>
      <c r="J396" s="454"/>
    </row>
    <row r="397" spans="1:10" x14ac:dyDescent="0.2">
      <c r="A397" s="452"/>
      <c r="B397" s="453"/>
      <c r="C397" s="453"/>
      <c r="D397" s="453"/>
      <c r="E397" s="453"/>
      <c r="F397" s="453"/>
      <c r="G397" s="453"/>
      <c r="H397" s="453"/>
      <c r="I397" s="453"/>
      <c r="J397" s="454"/>
    </row>
    <row r="398" spans="1:10" x14ac:dyDescent="0.2">
      <c r="A398" s="452"/>
      <c r="B398" s="453"/>
      <c r="C398" s="453"/>
      <c r="D398" s="453"/>
      <c r="E398" s="453"/>
      <c r="F398" s="453"/>
      <c r="G398" s="453"/>
      <c r="H398" s="453"/>
      <c r="I398" s="453"/>
      <c r="J398" s="454"/>
    </row>
    <row r="399" spans="1:10" x14ac:dyDescent="0.2">
      <c r="A399" s="452"/>
      <c r="B399" s="453"/>
      <c r="C399" s="453"/>
      <c r="D399" s="453"/>
      <c r="E399" s="453"/>
      <c r="F399" s="453"/>
      <c r="G399" s="453"/>
      <c r="H399" s="453"/>
      <c r="I399" s="453"/>
      <c r="J399" s="454"/>
    </row>
    <row r="400" spans="1:10" x14ac:dyDescent="0.2">
      <c r="A400" s="452"/>
      <c r="B400" s="453"/>
      <c r="C400" s="453"/>
      <c r="D400" s="453"/>
      <c r="E400" s="453"/>
      <c r="F400" s="453"/>
      <c r="G400" s="453"/>
      <c r="H400" s="453"/>
      <c r="I400" s="453"/>
      <c r="J400" s="454"/>
    </row>
    <row r="401" spans="1:10" x14ac:dyDescent="0.2">
      <c r="A401" s="452"/>
      <c r="B401" s="453"/>
      <c r="C401" s="453"/>
      <c r="D401" s="453"/>
      <c r="E401" s="453"/>
      <c r="F401" s="453"/>
      <c r="G401" s="453"/>
      <c r="H401" s="453"/>
      <c r="I401" s="453"/>
      <c r="J401" s="454"/>
    </row>
    <row r="402" spans="1:10" x14ac:dyDescent="0.2">
      <c r="A402" s="455"/>
      <c r="B402" s="456"/>
      <c r="C402" s="456"/>
      <c r="D402" s="456"/>
      <c r="E402" s="456"/>
      <c r="F402" s="456"/>
      <c r="G402" s="456"/>
      <c r="H402" s="456"/>
      <c r="I402" s="456"/>
      <c r="J402" s="457"/>
    </row>
    <row r="404" spans="1:10" ht="15.75" x14ac:dyDescent="0.25">
      <c r="A404" s="382" t="s">
        <v>848</v>
      </c>
      <c r="B404" s="383"/>
      <c r="C404" s="383"/>
      <c r="D404" s="383"/>
      <c r="E404" s="383"/>
      <c r="F404" s="383"/>
      <c r="G404" s="383"/>
      <c r="H404" s="380" t="str">
        <f>'CONTACT INFORMATION'!$A$24</f>
        <v>Alameda</v>
      </c>
      <c r="I404" s="380"/>
      <c r="J404" s="381"/>
    </row>
    <row r="405" spans="1:10" ht="8.1" customHeight="1" x14ac:dyDescent="0.2">
      <c r="A405" s="163"/>
      <c r="B405" s="163"/>
      <c r="C405" s="163"/>
      <c r="D405" s="163"/>
      <c r="E405" s="163"/>
      <c r="F405" s="163"/>
      <c r="G405" s="163"/>
      <c r="H405" s="163"/>
      <c r="I405" s="163"/>
      <c r="J405" s="163"/>
    </row>
    <row r="406" spans="1:10" ht="15" x14ac:dyDescent="0.25">
      <c r="A406" s="484" t="s">
        <v>856</v>
      </c>
      <c r="B406" s="485"/>
      <c r="C406" s="485"/>
      <c r="D406" s="485"/>
      <c r="E406" s="485"/>
      <c r="F406" s="485"/>
      <c r="G406" s="485"/>
      <c r="H406" s="485"/>
      <c r="I406" s="485"/>
      <c r="J406" s="486"/>
    </row>
    <row r="407" spans="1:10" x14ac:dyDescent="0.2">
      <c r="A407" s="487" t="s">
        <v>854</v>
      </c>
      <c r="B407" s="488"/>
      <c r="C407" s="488"/>
      <c r="D407" s="489"/>
      <c r="E407" s="490" t="s">
        <v>924</v>
      </c>
      <c r="F407" s="491"/>
      <c r="G407" s="491"/>
      <c r="H407" s="491"/>
      <c r="I407" s="491"/>
      <c r="J407" s="492"/>
    </row>
    <row r="408" spans="1:10" x14ac:dyDescent="0.2">
      <c r="A408" s="496" t="s">
        <v>853</v>
      </c>
      <c r="B408" s="497"/>
      <c r="C408" s="497"/>
      <c r="D408" s="498"/>
      <c r="E408" s="493"/>
      <c r="F408" s="494"/>
      <c r="G408" s="494"/>
      <c r="H408" s="494"/>
      <c r="I408" s="494"/>
      <c r="J408" s="495"/>
    </row>
    <row r="409" spans="1:10" x14ac:dyDescent="0.2">
      <c r="A409" s="474" t="s">
        <v>808</v>
      </c>
      <c r="B409" s="475"/>
      <c r="C409" s="475"/>
      <c r="D409" s="476"/>
      <c r="E409" s="477" t="s">
        <v>510</v>
      </c>
      <c r="F409" s="478"/>
      <c r="G409" s="478"/>
      <c r="H409" s="478"/>
      <c r="I409" s="478"/>
      <c r="J409" s="479"/>
    </row>
    <row r="410" spans="1:10" ht="27" customHeight="1" x14ac:dyDescent="0.2">
      <c r="A410" s="157"/>
      <c r="B410" s="206"/>
      <c r="C410" s="206"/>
      <c r="D410" s="206"/>
      <c r="E410" s="480" t="s">
        <v>535</v>
      </c>
      <c r="F410" s="481"/>
      <c r="G410" s="480" t="s">
        <v>533</v>
      </c>
      <c r="H410" s="481"/>
      <c r="I410" s="482" t="s">
        <v>849</v>
      </c>
      <c r="J410" s="483"/>
    </row>
    <row r="411" spans="1:10" x14ac:dyDescent="0.2">
      <c r="A411" s="463" t="s">
        <v>527</v>
      </c>
      <c r="B411" s="464"/>
      <c r="C411" s="464"/>
      <c r="D411" s="465"/>
      <c r="E411" s="466"/>
      <c r="F411" s="466"/>
      <c r="G411" s="466"/>
      <c r="H411" s="466"/>
      <c r="I411" s="467"/>
      <c r="J411" s="467"/>
    </row>
    <row r="412" spans="1:10" x14ac:dyDescent="0.2">
      <c r="A412" s="468" t="s">
        <v>528</v>
      </c>
      <c r="B412" s="469"/>
      <c r="C412" s="469"/>
      <c r="D412" s="470"/>
      <c r="E412" s="502"/>
      <c r="F412" s="502"/>
      <c r="G412" s="462"/>
      <c r="H412" s="462"/>
      <c r="I412" s="471"/>
      <c r="J412" s="471"/>
    </row>
    <row r="413" spans="1:10" x14ac:dyDescent="0.2">
      <c r="A413" s="463" t="s">
        <v>529</v>
      </c>
      <c r="B413" s="464"/>
      <c r="C413" s="464"/>
      <c r="D413" s="465"/>
      <c r="E413" s="466">
        <v>17641</v>
      </c>
      <c r="F413" s="466"/>
      <c r="G413" s="466"/>
      <c r="H413" s="466"/>
      <c r="I413" s="467"/>
      <c r="J413" s="467"/>
    </row>
    <row r="414" spans="1:10" x14ac:dyDescent="0.2">
      <c r="A414" s="468" t="s">
        <v>530</v>
      </c>
      <c r="B414" s="469"/>
      <c r="C414" s="469"/>
      <c r="D414" s="470"/>
      <c r="E414" s="461"/>
      <c r="F414" s="461"/>
      <c r="G414" s="462"/>
      <c r="H414" s="462"/>
      <c r="I414" s="471"/>
      <c r="J414" s="471"/>
    </row>
    <row r="415" spans="1:10" x14ac:dyDescent="0.2">
      <c r="A415" s="463" t="s">
        <v>531</v>
      </c>
      <c r="B415" s="464"/>
      <c r="C415" s="464"/>
      <c r="D415" s="465"/>
      <c r="E415" s="466"/>
      <c r="F415" s="466"/>
      <c r="G415" s="466"/>
      <c r="H415" s="466"/>
      <c r="I415" s="467"/>
      <c r="J415" s="467"/>
    </row>
    <row r="416" spans="1:10" x14ac:dyDescent="0.2">
      <c r="A416" s="468" t="s">
        <v>532</v>
      </c>
      <c r="B416" s="469"/>
      <c r="C416" s="469"/>
      <c r="D416" s="470"/>
      <c r="E416" s="461"/>
      <c r="F416" s="461"/>
      <c r="G416" s="462"/>
      <c r="H416" s="462"/>
      <c r="I416" s="471"/>
      <c r="J416" s="471"/>
    </row>
    <row r="417" spans="1:10" x14ac:dyDescent="0.2">
      <c r="A417" s="463" t="s">
        <v>537</v>
      </c>
      <c r="B417" s="464"/>
      <c r="C417" s="464"/>
      <c r="D417" s="465"/>
      <c r="E417" s="472"/>
      <c r="F417" s="472"/>
      <c r="G417" s="472"/>
      <c r="H417" s="472"/>
      <c r="I417" s="473"/>
      <c r="J417" s="473"/>
    </row>
    <row r="418" spans="1:10" x14ac:dyDescent="0.2">
      <c r="A418" s="458"/>
      <c r="B418" s="459"/>
      <c r="C418" s="459"/>
      <c r="D418" s="460"/>
      <c r="E418" s="461"/>
      <c r="F418" s="461"/>
      <c r="G418" s="462"/>
      <c r="H418" s="462"/>
      <c r="I418" s="462"/>
      <c r="J418" s="462"/>
    </row>
    <row r="419" spans="1:10" x14ac:dyDescent="0.2">
      <c r="A419" s="458"/>
      <c r="B419" s="459"/>
      <c r="C419" s="459"/>
      <c r="D419" s="460"/>
      <c r="E419" s="461"/>
      <c r="F419" s="461"/>
      <c r="G419" s="462"/>
      <c r="H419" s="462"/>
      <c r="I419" s="462"/>
      <c r="J419" s="462"/>
    </row>
    <row r="420" spans="1:10" x14ac:dyDescent="0.2">
      <c r="A420" s="458"/>
      <c r="B420" s="459"/>
      <c r="C420" s="459"/>
      <c r="D420" s="460"/>
      <c r="E420" s="461"/>
      <c r="F420" s="461"/>
      <c r="G420" s="462"/>
      <c r="H420" s="462"/>
      <c r="I420" s="462"/>
      <c r="J420" s="462"/>
    </row>
    <row r="421" spans="1:10" x14ac:dyDescent="0.2">
      <c r="A421" s="437" t="s">
        <v>534</v>
      </c>
      <c r="B421" s="438"/>
      <c r="C421" s="438"/>
      <c r="D421" s="439"/>
      <c r="E421" s="440">
        <f>SUM(E411:E420)</f>
        <v>17641</v>
      </c>
      <c r="F421" s="440"/>
      <c r="G421" s="440">
        <f>SUM(G411:G420)</f>
        <v>0</v>
      </c>
      <c r="H421" s="440"/>
      <c r="I421" s="440">
        <f>SUM(I411:I420)</f>
        <v>0</v>
      </c>
      <c r="J421" s="440"/>
    </row>
    <row r="422" spans="1:10" x14ac:dyDescent="0.2">
      <c r="A422" s="441" t="s">
        <v>861</v>
      </c>
      <c r="B422" s="442"/>
      <c r="C422" s="442"/>
      <c r="D422" s="442"/>
      <c r="E422" s="442"/>
      <c r="F422" s="442"/>
      <c r="G422" s="442"/>
      <c r="H422" s="442"/>
      <c r="I422" s="442"/>
      <c r="J422" s="443"/>
    </row>
    <row r="423" spans="1:10" x14ac:dyDescent="0.2">
      <c r="A423" s="444" t="s">
        <v>862</v>
      </c>
      <c r="B423" s="445"/>
      <c r="C423" s="445"/>
      <c r="D423" s="445"/>
      <c r="E423" s="445"/>
      <c r="F423" s="445"/>
      <c r="G423" s="445"/>
      <c r="H423" s="445"/>
      <c r="I423" s="445"/>
      <c r="J423" s="446"/>
    </row>
    <row r="424" spans="1:10" x14ac:dyDescent="0.2">
      <c r="A424" s="444" t="s">
        <v>863</v>
      </c>
      <c r="B424" s="445"/>
      <c r="C424" s="445"/>
      <c r="D424" s="445"/>
      <c r="E424" s="445"/>
      <c r="F424" s="445"/>
      <c r="G424" s="445"/>
      <c r="H424" s="445"/>
      <c r="I424" s="445"/>
      <c r="J424" s="446"/>
    </row>
    <row r="425" spans="1:10" x14ac:dyDescent="0.2">
      <c r="A425" s="447" t="s">
        <v>864</v>
      </c>
      <c r="B425" s="448"/>
      <c r="C425" s="448"/>
      <c r="D425" s="448"/>
      <c r="E425" s="448"/>
      <c r="F425" s="448"/>
      <c r="G425" s="448"/>
      <c r="H425" s="448"/>
      <c r="I425" s="448"/>
      <c r="J425" s="449"/>
    </row>
    <row r="426" spans="1:10" x14ac:dyDescent="0.2">
      <c r="A426" s="324" t="s">
        <v>937</v>
      </c>
      <c r="B426" s="450"/>
      <c r="C426" s="450"/>
      <c r="D426" s="450"/>
      <c r="E426" s="450"/>
      <c r="F426" s="450"/>
      <c r="G426" s="450"/>
      <c r="H426" s="450"/>
      <c r="I426" s="450"/>
      <c r="J426" s="451"/>
    </row>
    <row r="427" spans="1:10" x14ac:dyDescent="0.2">
      <c r="A427" s="452"/>
      <c r="B427" s="453"/>
      <c r="C427" s="453"/>
      <c r="D427" s="453"/>
      <c r="E427" s="453"/>
      <c r="F427" s="453"/>
      <c r="G427" s="453"/>
      <c r="H427" s="453"/>
      <c r="I427" s="453"/>
      <c r="J427" s="454"/>
    </row>
    <row r="428" spans="1:10" x14ac:dyDescent="0.2">
      <c r="A428" s="452"/>
      <c r="B428" s="453"/>
      <c r="C428" s="453"/>
      <c r="D428" s="453"/>
      <c r="E428" s="453"/>
      <c r="F428" s="453"/>
      <c r="G428" s="453"/>
      <c r="H428" s="453"/>
      <c r="I428" s="453"/>
      <c r="J428" s="454"/>
    </row>
    <row r="429" spans="1:10" x14ac:dyDescent="0.2">
      <c r="A429" s="452"/>
      <c r="B429" s="453"/>
      <c r="C429" s="453"/>
      <c r="D429" s="453"/>
      <c r="E429" s="453"/>
      <c r="F429" s="453"/>
      <c r="G429" s="453"/>
      <c r="H429" s="453"/>
      <c r="I429" s="453"/>
      <c r="J429" s="454"/>
    </row>
    <row r="430" spans="1:10" x14ac:dyDescent="0.2">
      <c r="A430" s="452"/>
      <c r="B430" s="453"/>
      <c r="C430" s="453"/>
      <c r="D430" s="453"/>
      <c r="E430" s="453"/>
      <c r="F430" s="453"/>
      <c r="G430" s="453"/>
      <c r="H430" s="453"/>
      <c r="I430" s="453"/>
      <c r="J430" s="454"/>
    </row>
    <row r="431" spans="1:10" x14ac:dyDescent="0.2">
      <c r="A431" s="452"/>
      <c r="B431" s="453"/>
      <c r="C431" s="453"/>
      <c r="D431" s="453"/>
      <c r="E431" s="453"/>
      <c r="F431" s="453"/>
      <c r="G431" s="453"/>
      <c r="H431" s="453"/>
      <c r="I431" s="453"/>
      <c r="J431" s="454"/>
    </row>
    <row r="432" spans="1:10" x14ac:dyDescent="0.2">
      <c r="A432" s="452"/>
      <c r="B432" s="453"/>
      <c r="C432" s="453"/>
      <c r="D432" s="453"/>
      <c r="E432" s="453"/>
      <c r="F432" s="453"/>
      <c r="G432" s="453"/>
      <c r="H432" s="453"/>
      <c r="I432" s="453"/>
      <c r="J432" s="454"/>
    </row>
    <row r="433" spans="1:10" x14ac:dyDescent="0.2">
      <c r="A433" s="452"/>
      <c r="B433" s="453"/>
      <c r="C433" s="453"/>
      <c r="D433" s="453"/>
      <c r="E433" s="453"/>
      <c r="F433" s="453"/>
      <c r="G433" s="453"/>
      <c r="H433" s="453"/>
      <c r="I433" s="453"/>
      <c r="J433" s="454"/>
    </row>
    <row r="434" spans="1:10" x14ac:dyDescent="0.2">
      <c r="A434" s="452"/>
      <c r="B434" s="453"/>
      <c r="C434" s="453"/>
      <c r="D434" s="453"/>
      <c r="E434" s="453"/>
      <c r="F434" s="453"/>
      <c r="G434" s="453"/>
      <c r="H434" s="453"/>
      <c r="I434" s="453"/>
      <c r="J434" s="454"/>
    </row>
    <row r="435" spans="1:10" x14ac:dyDescent="0.2">
      <c r="A435" s="452"/>
      <c r="B435" s="453"/>
      <c r="C435" s="453"/>
      <c r="D435" s="453"/>
      <c r="E435" s="453"/>
      <c r="F435" s="453"/>
      <c r="G435" s="453"/>
      <c r="H435" s="453"/>
      <c r="I435" s="453"/>
      <c r="J435" s="454"/>
    </row>
    <row r="436" spans="1:10" x14ac:dyDescent="0.2">
      <c r="A436" s="452"/>
      <c r="B436" s="453"/>
      <c r="C436" s="453"/>
      <c r="D436" s="453"/>
      <c r="E436" s="453"/>
      <c r="F436" s="453"/>
      <c r="G436" s="453"/>
      <c r="H436" s="453"/>
      <c r="I436" s="453"/>
      <c r="J436" s="454"/>
    </row>
    <row r="437" spans="1:10" x14ac:dyDescent="0.2">
      <c r="A437" s="452"/>
      <c r="B437" s="453"/>
      <c r="C437" s="453"/>
      <c r="D437" s="453"/>
      <c r="E437" s="453"/>
      <c r="F437" s="453"/>
      <c r="G437" s="453"/>
      <c r="H437" s="453"/>
      <c r="I437" s="453"/>
      <c r="J437" s="454"/>
    </row>
    <row r="438" spans="1:10" x14ac:dyDescent="0.2">
      <c r="A438" s="452"/>
      <c r="B438" s="453"/>
      <c r="C438" s="453"/>
      <c r="D438" s="453"/>
      <c r="E438" s="453"/>
      <c r="F438" s="453"/>
      <c r="G438" s="453"/>
      <c r="H438" s="453"/>
      <c r="I438" s="453"/>
      <c r="J438" s="454"/>
    </row>
    <row r="439" spans="1:10" x14ac:dyDescent="0.2">
      <c r="A439" s="452"/>
      <c r="B439" s="453"/>
      <c r="C439" s="453"/>
      <c r="D439" s="453"/>
      <c r="E439" s="453"/>
      <c r="F439" s="453"/>
      <c r="G439" s="453"/>
      <c r="H439" s="453"/>
      <c r="I439" s="453"/>
      <c r="J439" s="454"/>
    </row>
    <row r="440" spans="1:10" x14ac:dyDescent="0.2">
      <c r="A440" s="452"/>
      <c r="B440" s="453"/>
      <c r="C440" s="453"/>
      <c r="D440" s="453"/>
      <c r="E440" s="453"/>
      <c r="F440" s="453"/>
      <c r="G440" s="453"/>
      <c r="H440" s="453"/>
      <c r="I440" s="453"/>
      <c r="J440" s="454"/>
    </row>
    <row r="441" spans="1:10" x14ac:dyDescent="0.2">
      <c r="A441" s="452"/>
      <c r="B441" s="453"/>
      <c r="C441" s="453"/>
      <c r="D441" s="453"/>
      <c r="E441" s="453"/>
      <c r="F441" s="453"/>
      <c r="G441" s="453"/>
      <c r="H441" s="453"/>
      <c r="I441" s="453"/>
      <c r="J441" s="454"/>
    </row>
    <row r="442" spans="1:10" x14ac:dyDescent="0.2">
      <c r="A442" s="452"/>
      <c r="B442" s="453"/>
      <c r="C442" s="453"/>
      <c r="D442" s="453"/>
      <c r="E442" s="453"/>
      <c r="F442" s="453"/>
      <c r="G442" s="453"/>
      <c r="H442" s="453"/>
      <c r="I442" s="453"/>
      <c r="J442" s="454"/>
    </row>
    <row r="443" spans="1:10" x14ac:dyDescent="0.2">
      <c r="A443" s="452"/>
      <c r="B443" s="453"/>
      <c r="C443" s="453"/>
      <c r="D443" s="453"/>
      <c r="E443" s="453"/>
      <c r="F443" s="453"/>
      <c r="G443" s="453"/>
      <c r="H443" s="453"/>
      <c r="I443" s="453"/>
      <c r="J443" s="454"/>
    </row>
    <row r="444" spans="1:10" x14ac:dyDescent="0.2">
      <c r="A444" s="452"/>
      <c r="B444" s="453"/>
      <c r="C444" s="453"/>
      <c r="D444" s="453"/>
      <c r="E444" s="453"/>
      <c r="F444" s="453"/>
      <c r="G444" s="453"/>
      <c r="H444" s="453"/>
      <c r="I444" s="453"/>
      <c r="J444" s="454"/>
    </row>
    <row r="445" spans="1:10" x14ac:dyDescent="0.2">
      <c r="A445" s="452"/>
      <c r="B445" s="453"/>
      <c r="C445" s="453"/>
      <c r="D445" s="453"/>
      <c r="E445" s="453"/>
      <c r="F445" s="453"/>
      <c r="G445" s="453"/>
      <c r="H445" s="453"/>
      <c r="I445" s="453"/>
      <c r="J445" s="454"/>
    </row>
    <row r="446" spans="1:10" x14ac:dyDescent="0.2">
      <c r="A446" s="452"/>
      <c r="B446" s="453"/>
      <c r="C446" s="453"/>
      <c r="D446" s="453"/>
      <c r="E446" s="453"/>
      <c r="F446" s="453"/>
      <c r="G446" s="453"/>
      <c r="H446" s="453"/>
      <c r="I446" s="453"/>
      <c r="J446" s="454"/>
    </row>
    <row r="447" spans="1:10" x14ac:dyDescent="0.2">
      <c r="A447" s="452"/>
      <c r="B447" s="453"/>
      <c r="C447" s="453"/>
      <c r="D447" s="453"/>
      <c r="E447" s="453"/>
      <c r="F447" s="453"/>
      <c r="G447" s="453"/>
      <c r="H447" s="453"/>
      <c r="I447" s="453"/>
      <c r="J447" s="454"/>
    </row>
    <row r="448" spans="1:10" x14ac:dyDescent="0.2">
      <c r="A448" s="452"/>
      <c r="B448" s="453"/>
      <c r="C448" s="453"/>
      <c r="D448" s="453"/>
      <c r="E448" s="453"/>
      <c r="F448" s="453"/>
      <c r="G448" s="453"/>
      <c r="H448" s="453"/>
      <c r="I448" s="453"/>
      <c r="J448" s="454"/>
    </row>
    <row r="449" spans="1:10" x14ac:dyDescent="0.2">
      <c r="A449" s="452"/>
      <c r="B449" s="453"/>
      <c r="C449" s="453"/>
      <c r="D449" s="453"/>
      <c r="E449" s="453"/>
      <c r="F449" s="453"/>
      <c r="G449" s="453"/>
      <c r="H449" s="453"/>
      <c r="I449" s="453"/>
      <c r="J449" s="454"/>
    </row>
    <row r="450" spans="1:10" x14ac:dyDescent="0.2">
      <c r="A450" s="452"/>
      <c r="B450" s="453"/>
      <c r="C450" s="453"/>
      <c r="D450" s="453"/>
      <c r="E450" s="453"/>
      <c r="F450" s="453"/>
      <c r="G450" s="453"/>
      <c r="H450" s="453"/>
      <c r="I450" s="453"/>
      <c r="J450" s="454"/>
    </row>
    <row r="451" spans="1:10" x14ac:dyDescent="0.2">
      <c r="A451" s="452"/>
      <c r="B451" s="453"/>
      <c r="C451" s="453"/>
      <c r="D451" s="453"/>
      <c r="E451" s="453"/>
      <c r="F451" s="453"/>
      <c r="G451" s="453"/>
      <c r="H451" s="453"/>
      <c r="I451" s="453"/>
      <c r="J451" s="454"/>
    </row>
    <row r="452" spans="1:10" x14ac:dyDescent="0.2">
      <c r="A452" s="452"/>
      <c r="B452" s="453"/>
      <c r="C452" s="453"/>
      <c r="D452" s="453"/>
      <c r="E452" s="453"/>
      <c r="F452" s="453"/>
      <c r="G452" s="453"/>
      <c r="H452" s="453"/>
      <c r="I452" s="453"/>
      <c r="J452" s="454"/>
    </row>
    <row r="453" spans="1:10" x14ac:dyDescent="0.2">
      <c r="A453" s="452"/>
      <c r="B453" s="453"/>
      <c r="C453" s="453"/>
      <c r="D453" s="453"/>
      <c r="E453" s="453"/>
      <c r="F453" s="453"/>
      <c r="G453" s="453"/>
      <c r="H453" s="453"/>
      <c r="I453" s="453"/>
      <c r="J453" s="454"/>
    </row>
    <row r="454" spans="1:10" x14ac:dyDescent="0.2">
      <c r="A454" s="452"/>
      <c r="B454" s="453"/>
      <c r="C454" s="453"/>
      <c r="D454" s="453"/>
      <c r="E454" s="453"/>
      <c r="F454" s="453"/>
      <c r="G454" s="453"/>
      <c r="H454" s="453"/>
      <c r="I454" s="453"/>
      <c r="J454" s="454"/>
    </row>
    <row r="455" spans="1:10" x14ac:dyDescent="0.2">
      <c r="A455" s="452"/>
      <c r="B455" s="453"/>
      <c r="C455" s="453"/>
      <c r="D455" s="453"/>
      <c r="E455" s="453"/>
      <c r="F455" s="453"/>
      <c r="G455" s="453"/>
      <c r="H455" s="453"/>
      <c r="I455" s="453"/>
      <c r="J455" s="454"/>
    </row>
    <row r="456" spans="1:10" x14ac:dyDescent="0.2">
      <c r="A456" s="452"/>
      <c r="B456" s="453"/>
      <c r="C456" s="453"/>
      <c r="D456" s="453"/>
      <c r="E456" s="453"/>
      <c r="F456" s="453"/>
      <c r="G456" s="453"/>
      <c r="H456" s="453"/>
      <c r="I456" s="453"/>
      <c r="J456" s="454"/>
    </row>
    <row r="457" spans="1:10" x14ac:dyDescent="0.2">
      <c r="A457" s="452"/>
      <c r="B457" s="453"/>
      <c r="C457" s="453"/>
      <c r="D457" s="453"/>
      <c r="E457" s="453"/>
      <c r="F457" s="453"/>
      <c r="G457" s="453"/>
      <c r="H457" s="453"/>
      <c r="I457" s="453"/>
      <c r="J457" s="454"/>
    </row>
    <row r="458" spans="1:10" x14ac:dyDescent="0.2">
      <c r="A458" s="452"/>
      <c r="B458" s="453"/>
      <c r="C458" s="453"/>
      <c r="D458" s="453"/>
      <c r="E458" s="453"/>
      <c r="F458" s="453"/>
      <c r="G458" s="453"/>
      <c r="H458" s="453"/>
      <c r="I458" s="453"/>
      <c r="J458" s="454"/>
    </row>
    <row r="459" spans="1:10" x14ac:dyDescent="0.2">
      <c r="A459" s="452"/>
      <c r="B459" s="453"/>
      <c r="C459" s="453"/>
      <c r="D459" s="453"/>
      <c r="E459" s="453"/>
      <c r="F459" s="453"/>
      <c r="G459" s="453"/>
      <c r="H459" s="453"/>
      <c r="I459" s="453"/>
      <c r="J459" s="454"/>
    </row>
    <row r="460" spans="1:10" x14ac:dyDescent="0.2">
      <c r="A460" s="455"/>
      <c r="B460" s="456"/>
      <c r="C460" s="456"/>
      <c r="D460" s="456"/>
      <c r="E460" s="456"/>
      <c r="F460" s="456"/>
      <c r="G460" s="456"/>
      <c r="H460" s="456"/>
      <c r="I460" s="456"/>
      <c r="J460" s="457"/>
    </row>
    <row r="462" spans="1:10" ht="15.75" x14ac:dyDescent="0.25">
      <c r="A462" s="382" t="s">
        <v>848</v>
      </c>
      <c r="B462" s="383"/>
      <c r="C462" s="383"/>
      <c r="D462" s="383"/>
      <c r="E462" s="383"/>
      <c r="F462" s="383"/>
      <c r="G462" s="383"/>
      <c r="H462" s="380" t="str">
        <f>'CONTACT INFORMATION'!$A$24</f>
        <v>Alameda</v>
      </c>
      <c r="I462" s="380"/>
      <c r="J462" s="381"/>
    </row>
    <row r="463" spans="1:10" ht="8.1" customHeight="1" x14ac:dyDescent="0.2">
      <c r="A463" s="163"/>
      <c r="B463" s="163"/>
      <c r="C463" s="163"/>
      <c r="D463" s="163"/>
      <c r="E463" s="163"/>
      <c r="F463" s="163"/>
      <c r="G463" s="163"/>
      <c r="H463" s="163"/>
      <c r="I463" s="163"/>
      <c r="J463" s="163"/>
    </row>
    <row r="464" spans="1:10" ht="15" x14ac:dyDescent="0.25">
      <c r="A464" s="484" t="s">
        <v>857</v>
      </c>
      <c r="B464" s="485"/>
      <c r="C464" s="485"/>
      <c r="D464" s="485"/>
      <c r="E464" s="485"/>
      <c r="F464" s="485"/>
      <c r="G464" s="485"/>
      <c r="H464" s="485"/>
      <c r="I464" s="485"/>
      <c r="J464" s="486"/>
    </row>
    <row r="465" spans="1:10" x14ac:dyDescent="0.2">
      <c r="A465" s="487" t="s">
        <v>854</v>
      </c>
      <c r="B465" s="488"/>
      <c r="C465" s="488"/>
      <c r="D465" s="489"/>
      <c r="E465" s="490" t="s">
        <v>925</v>
      </c>
      <c r="F465" s="491"/>
      <c r="G465" s="491"/>
      <c r="H465" s="491"/>
      <c r="I465" s="491"/>
      <c r="J465" s="492"/>
    </row>
    <row r="466" spans="1:10" x14ac:dyDescent="0.2">
      <c r="A466" s="496" t="s">
        <v>853</v>
      </c>
      <c r="B466" s="497"/>
      <c r="C466" s="497"/>
      <c r="D466" s="498"/>
      <c r="E466" s="493"/>
      <c r="F466" s="494"/>
      <c r="G466" s="494"/>
      <c r="H466" s="494"/>
      <c r="I466" s="494"/>
      <c r="J466" s="495"/>
    </row>
    <row r="467" spans="1:10" x14ac:dyDescent="0.2">
      <c r="A467" s="474" t="s">
        <v>808</v>
      </c>
      <c r="B467" s="475"/>
      <c r="C467" s="475"/>
      <c r="D467" s="476"/>
      <c r="E467" s="477" t="s">
        <v>510</v>
      </c>
      <c r="F467" s="478"/>
      <c r="G467" s="478"/>
      <c r="H467" s="478"/>
      <c r="I467" s="478"/>
      <c r="J467" s="479"/>
    </row>
    <row r="468" spans="1:10" ht="27" customHeight="1" x14ac:dyDescent="0.2">
      <c r="A468" s="157"/>
      <c r="B468" s="206"/>
      <c r="C468" s="206"/>
      <c r="D468" s="206"/>
      <c r="E468" s="480" t="s">
        <v>535</v>
      </c>
      <c r="F468" s="481"/>
      <c r="G468" s="480" t="s">
        <v>533</v>
      </c>
      <c r="H468" s="481"/>
      <c r="I468" s="482" t="s">
        <v>849</v>
      </c>
      <c r="J468" s="483"/>
    </row>
    <row r="469" spans="1:10" x14ac:dyDescent="0.2">
      <c r="A469" s="463" t="s">
        <v>527</v>
      </c>
      <c r="B469" s="464"/>
      <c r="C469" s="464"/>
      <c r="D469" s="465"/>
      <c r="E469" s="466"/>
      <c r="F469" s="466"/>
      <c r="G469" s="466"/>
      <c r="H469" s="466"/>
      <c r="I469" s="467"/>
      <c r="J469" s="467"/>
    </row>
    <row r="470" spans="1:10" x14ac:dyDescent="0.2">
      <c r="A470" s="468" t="s">
        <v>528</v>
      </c>
      <c r="B470" s="469"/>
      <c r="C470" s="469"/>
      <c r="D470" s="470"/>
      <c r="E470" s="461"/>
      <c r="F470" s="461"/>
      <c r="G470" s="462"/>
      <c r="H470" s="462"/>
      <c r="I470" s="471"/>
      <c r="J470" s="471"/>
    </row>
    <row r="471" spans="1:10" x14ac:dyDescent="0.2">
      <c r="A471" s="463" t="s">
        <v>529</v>
      </c>
      <c r="B471" s="464"/>
      <c r="C471" s="464"/>
      <c r="D471" s="465"/>
      <c r="E471" s="466">
        <v>124291</v>
      </c>
      <c r="F471" s="466"/>
      <c r="G471" s="466">
        <v>16666</v>
      </c>
      <c r="H471" s="466"/>
      <c r="I471" s="467"/>
      <c r="J471" s="467"/>
    </row>
    <row r="472" spans="1:10" x14ac:dyDescent="0.2">
      <c r="A472" s="468" t="s">
        <v>530</v>
      </c>
      <c r="B472" s="469"/>
      <c r="C472" s="469"/>
      <c r="D472" s="470"/>
      <c r="E472" s="461"/>
      <c r="F472" s="461"/>
      <c r="G472" s="462"/>
      <c r="H472" s="462"/>
      <c r="I472" s="471"/>
      <c r="J472" s="471"/>
    </row>
    <row r="473" spans="1:10" x14ac:dyDescent="0.2">
      <c r="A473" s="463" t="s">
        <v>531</v>
      </c>
      <c r="B473" s="464"/>
      <c r="C473" s="464"/>
      <c r="D473" s="465"/>
      <c r="E473" s="466"/>
      <c r="F473" s="466"/>
      <c r="G473" s="466"/>
      <c r="H473" s="466"/>
      <c r="I473" s="467"/>
      <c r="J473" s="467"/>
    </row>
    <row r="474" spans="1:10" x14ac:dyDescent="0.2">
      <c r="A474" s="468" t="s">
        <v>532</v>
      </c>
      <c r="B474" s="469"/>
      <c r="C474" s="469"/>
      <c r="D474" s="470"/>
      <c r="E474" s="461"/>
      <c r="F474" s="461"/>
      <c r="G474" s="462"/>
      <c r="H474" s="462"/>
      <c r="I474" s="471"/>
      <c r="J474" s="471"/>
    </row>
    <row r="475" spans="1:10" x14ac:dyDescent="0.2">
      <c r="A475" s="463" t="s">
        <v>537</v>
      </c>
      <c r="B475" s="464"/>
      <c r="C475" s="464"/>
      <c r="D475" s="465"/>
      <c r="E475" s="472"/>
      <c r="F475" s="472"/>
      <c r="G475" s="472"/>
      <c r="H475" s="472"/>
      <c r="I475" s="473"/>
      <c r="J475" s="473"/>
    </row>
    <row r="476" spans="1:10" x14ac:dyDescent="0.2">
      <c r="A476" s="458"/>
      <c r="B476" s="459"/>
      <c r="C476" s="459"/>
      <c r="D476" s="460"/>
      <c r="E476" s="461"/>
      <c r="F476" s="461"/>
      <c r="G476" s="462"/>
      <c r="H476" s="462"/>
      <c r="I476" s="462"/>
      <c r="J476" s="462"/>
    </row>
    <row r="477" spans="1:10" x14ac:dyDescent="0.2">
      <c r="A477" s="458"/>
      <c r="B477" s="459"/>
      <c r="C477" s="459"/>
      <c r="D477" s="460"/>
      <c r="E477" s="461"/>
      <c r="F477" s="461"/>
      <c r="G477" s="462"/>
      <c r="H477" s="462"/>
      <c r="I477" s="462"/>
      <c r="J477" s="462"/>
    </row>
    <row r="478" spans="1:10" x14ac:dyDescent="0.2">
      <c r="A478" s="458"/>
      <c r="B478" s="459"/>
      <c r="C478" s="459"/>
      <c r="D478" s="460"/>
      <c r="E478" s="461"/>
      <c r="F478" s="461"/>
      <c r="G478" s="462"/>
      <c r="H478" s="462"/>
      <c r="I478" s="462"/>
      <c r="J478" s="462"/>
    </row>
    <row r="479" spans="1:10" x14ac:dyDescent="0.2">
      <c r="A479" s="437" t="s">
        <v>534</v>
      </c>
      <c r="B479" s="438"/>
      <c r="C479" s="438"/>
      <c r="D479" s="439"/>
      <c r="E479" s="440">
        <f>SUM(E469:E478)</f>
        <v>124291</v>
      </c>
      <c r="F479" s="440"/>
      <c r="G479" s="440">
        <f>SUM(G469:G478)</f>
        <v>16666</v>
      </c>
      <c r="H479" s="440"/>
      <c r="I479" s="440">
        <f>SUM(I469:I478)</f>
        <v>0</v>
      </c>
      <c r="J479" s="440"/>
    </row>
    <row r="480" spans="1:10" x14ac:dyDescent="0.2">
      <c r="A480" s="441" t="s">
        <v>861</v>
      </c>
      <c r="B480" s="442"/>
      <c r="C480" s="442"/>
      <c r="D480" s="442"/>
      <c r="E480" s="442"/>
      <c r="F480" s="442"/>
      <c r="G480" s="442"/>
      <c r="H480" s="442"/>
      <c r="I480" s="442"/>
      <c r="J480" s="443"/>
    </row>
    <row r="481" spans="1:10" x14ac:dyDescent="0.2">
      <c r="A481" s="444" t="s">
        <v>862</v>
      </c>
      <c r="B481" s="445"/>
      <c r="C481" s="445"/>
      <c r="D481" s="445"/>
      <c r="E481" s="445"/>
      <c r="F481" s="445"/>
      <c r="G481" s="445"/>
      <c r="H481" s="445"/>
      <c r="I481" s="445"/>
      <c r="J481" s="446"/>
    </row>
    <row r="482" spans="1:10" x14ac:dyDescent="0.2">
      <c r="A482" s="444" t="s">
        <v>863</v>
      </c>
      <c r="B482" s="445"/>
      <c r="C482" s="445"/>
      <c r="D482" s="445"/>
      <c r="E482" s="445"/>
      <c r="F482" s="445"/>
      <c r="G482" s="445"/>
      <c r="H482" s="445"/>
      <c r="I482" s="445"/>
      <c r="J482" s="446"/>
    </row>
    <row r="483" spans="1:10" x14ac:dyDescent="0.2">
      <c r="A483" s="447" t="s">
        <v>864</v>
      </c>
      <c r="B483" s="448"/>
      <c r="C483" s="448"/>
      <c r="D483" s="448"/>
      <c r="E483" s="448"/>
      <c r="F483" s="448"/>
      <c r="G483" s="448"/>
      <c r="H483" s="448"/>
      <c r="I483" s="448"/>
      <c r="J483" s="449"/>
    </row>
    <row r="484" spans="1:10" x14ac:dyDescent="0.2">
      <c r="A484" s="324" t="s">
        <v>938</v>
      </c>
      <c r="B484" s="450"/>
      <c r="C484" s="450"/>
      <c r="D484" s="450"/>
      <c r="E484" s="450"/>
      <c r="F484" s="450"/>
      <c r="G484" s="450"/>
      <c r="H484" s="450"/>
      <c r="I484" s="450"/>
      <c r="J484" s="451"/>
    </row>
    <row r="485" spans="1:10" x14ac:dyDescent="0.2">
      <c r="A485" s="452"/>
      <c r="B485" s="453"/>
      <c r="C485" s="453"/>
      <c r="D485" s="453"/>
      <c r="E485" s="453"/>
      <c r="F485" s="453"/>
      <c r="G485" s="453"/>
      <c r="H485" s="453"/>
      <c r="I485" s="453"/>
      <c r="J485" s="454"/>
    </row>
    <row r="486" spans="1:10" x14ac:dyDescent="0.2">
      <c r="A486" s="452"/>
      <c r="B486" s="453"/>
      <c r="C486" s="453"/>
      <c r="D486" s="453"/>
      <c r="E486" s="453"/>
      <c r="F486" s="453"/>
      <c r="G486" s="453"/>
      <c r="H486" s="453"/>
      <c r="I486" s="453"/>
      <c r="J486" s="454"/>
    </row>
    <row r="487" spans="1:10" x14ac:dyDescent="0.2">
      <c r="A487" s="452"/>
      <c r="B487" s="453"/>
      <c r="C487" s="453"/>
      <c r="D487" s="453"/>
      <c r="E487" s="453"/>
      <c r="F487" s="453"/>
      <c r="G487" s="453"/>
      <c r="H487" s="453"/>
      <c r="I487" s="453"/>
      <c r="J487" s="454"/>
    </row>
    <row r="488" spans="1:10" x14ac:dyDescent="0.2">
      <c r="A488" s="452"/>
      <c r="B488" s="453"/>
      <c r="C488" s="453"/>
      <c r="D488" s="453"/>
      <c r="E488" s="453"/>
      <c r="F488" s="453"/>
      <c r="G488" s="453"/>
      <c r="H488" s="453"/>
      <c r="I488" s="453"/>
      <c r="J488" s="454"/>
    </row>
    <row r="489" spans="1:10" x14ac:dyDescent="0.2">
      <c r="A489" s="452"/>
      <c r="B489" s="453"/>
      <c r="C489" s="453"/>
      <c r="D489" s="453"/>
      <c r="E489" s="453"/>
      <c r="F489" s="453"/>
      <c r="G489" s="453"/>
      <c r="H489" s="453"/>
      <c r="I489" s="453"/>
      <c r="J489" s="454"/>
    </row>
    <row r="490" spans="1:10" x14ac:dyDescent="0.2">
      <c r="A490" s="452"/>
      <c r="B490" s="453"/>
      <c r="C490" s="453"/>
      <c r="D490" s="453"/>
      <c r="E490" s="453"/>
      <c r="F490" s="453"/>
      <c r="G490" s="453"/>
      <c r="H490" s="453"/>
      <c r="I490" s="453"/>
      <c r="J490" s="454"/>
    </row>
    <row r="491" spans="1:10" x14ac:dyDescent="0.2">
      <c r="A491" s="452"/>
      <c r="B491" s="453"/>
      <c r="C491" s="453"/>
      <c r="D491" s="453"/>
      <c r="E491" s="453"/>
      <c r="F491" s="453"/>
      <c r="G491" s="453"/>
      <c r="H491" s="453"/>
      <c r="I491" s="453"/>
      <c r="J491" s="454"/>
    </row>
    <row r="492" spans="1:10" x14ac:dyDescent="0.2">
      <c r="A492" s="452"/>
      <c r="B492" s="453"/>
      <c r="C492" s="453"/>
      <c r="D492" s="453"/>
      <c r="E492" s="453"/>
      <c r="F492" s="453"/>
      <c r="G492" s="453"/>
      <c r="H492" s="453"/>
      <c r="I492" s="453"/>
      <c r="J492" s="454"/>
    </row>
    <row r="493" spans="1:10" x14ac:dyDescent="0.2">
      <c r="A493" s="452"/>
      <c r="B493" s="453"/>
      <c r="C493" s="453"/>
      <c r="D493" s="453"/>
      <c r="E493" s="453"/>
      <c r="F493" s="453"/>
      <c r="G493" s="453"/>
      <c r="H493" s="453"/>
      <c r="I493" s="453"/>
      <c r="J493" s="454"/>
    </row>
    <row r="494" spans="1:10" x14ac:dyDescent="0.2">
      <c r="A494" s="452"/>
      <c r="B494" s="453"/>
      <c r="C494" s="453"/>
      <c r="D494" s="453"/>
      <c r="E494" s="453"/>
      <c r="F494" s="453"/>
      <c r="G494" s="453"/>
      <c r="H494" s="453"/>
      <c r="I494" s="453"/>
      <c r="J494" s="454"/>
    </row>
    <row r="495" spans="1:10" x14ac:dyDescent="0.2">
      <c r="A495" s="452"/>
      <c r="B495" s="453"/>
      <c r="C495" s="453"/>
      <c r="D495" s="453"/>
      <c r="E495" s="453"/>
      <c r="F495" s="453"/>
      <c r="G495" s="453"/>
      <c r="H495" s="453"/>
      <c r="I495" s="453"/>
      <c r="J495" s="454"/>
    </row>
    <row r="496" spans="1:10" x14ac:dyDescent="0.2">
      <c r="A496" s="452"/>
      <c r="B496" s="453"/>
      <c r="C496" s="453"/>
      <c r="D496" s="453"/>
      <c r="E496" s="453"/>
      <c r="F496" s="453"/>
      <c r="G496" s="453"/>
      <c r="H496" s="453"/>
      <c r="I496" s="453"/>
      <c r="J496" s="454"/>
    </row>
    <row r="497" spans="1:10" x14ac:dyDescent="0.2">
      <c r="A497" s="452"/>
      <c r="B497" s="453"/>
      <c r="C497" s="453"/>
      <c r="D497" s="453"/>
      <c r="E497" s="453"/>
      <c r="F497" s="453"/>
      <c r="G497" s="453"/>
      <c r="H497" s="453"/>
      <c r="I497" s="453"/>
      <c r="J497" s="454"/>
    </row>
    <row r="498" spans="1:10" x14ac:dyDescent="0.2">
      <c r="A498" s="452"/>
      <c r="B498" s="453"/>
      <c r="C498" s="453"/>
      <c r="D498" s="453"/>
      <c r="E498" s="453"/>
      <c r="F498" s="453"/>
      <c r="G498" s="453"/>
      <c r="H498" s="453"/>
      <c r="I498" s="453"/>
      <c r="J498" s="454"/>
    </row>
    <row r="499" spans="1:10" x14ac:dyDescent="0.2">
      <c r="A499" s="452"/>
      <c r="B499" s="453"/>
      <c r="C499" s="453"/>
      <c r="D499" s="453"/>
      <c r="E499" s="453"/>
      <c r="F499" s="453"/>
      <c r="G499" s="453"/>
      <c r="H499" s="453"/>
      <c r="I499" s="453"/>
      <c r="J499" s="454"/>
    </row>
    <row r="500" spans="1:10" x14ac:dyDescent="0.2">
      <c r="A500" s="452"/>
      <c r="B500" s="453"/>
      <c r="C500" s="453"/>
      <c r="D500" s="453"/>
      <c r="E500" s="453"/>
      <c r="F500" s="453"/>
      <c r="G500" s="453"/>
      <c r="H500" s="453"/>
      <c r="I500" s="453"/>
      <c r="J500" s="454"/>
    </row>
    <row r="501" spans="1:10" x14ac:dyDescent="0.2">
      <c r="A501" s="452"/>
      <c r="B501" s="453"/>
      <c r="C501" s="453"/>
      <c r="D501" s="453"/>
      <c r="E501" s="453"/>
      <c r="F501" s="453"/>
      <c r="G501" s="453"/>
      <c r="H501" s="453"/>
      <c r="I501" s="453"/>
      <c r="J501" s="454"/>
    </row>
    <row r="502" spans="1:10" x14ac:dyDescent="0.2">
      <c r="A502" s="452"/>
      <c r="B502" s="453"/>
      <c r="C502" s="453"/>
      <c r="D502" s="453"/>
      <c r="E502" s="453"/>
      <c r="F502" s="453"/>
      <c r="G502" s="453"/>
      <c r="H502" s="453"/>
      <c r="I502" s="453"/>
      <c r="J502" s="454"/>
    </row>
    <row r="503" spans="1:10" x14ac:dyDescent="0.2">
      <c r="A503" s="452"/>
      <c r="B503" s="453"/>
      <c r="C503" s="453"/>
      <c r="D503" s="453"/>
      <c r="E503" s="453"/>
      <c r="F503" s="453"/>
      <c r="G503" s="453"/>
      <c r="H503" s="453"/>
      <c r="I503" s="453"/>
      <c r="J503" s="454"/>
    </row>
    <row r="504" spans="1:10" x14ac:dyDescent="0.2">
      <c r="A504" s="452"/>
      <c r="B504" s="453"/>
      <c r="C504" s="453"/>
      <c r="D504" s="453"/>
      <c r="E504" s="453"/>
      <c r="F504" s="453"/>
      <c r="G504" s="453"/>
      <c r="H504" s="453"/>
      <c r="I504" s="453"/>
      <c r="J504" s="454"/>
    </row>
    <row r="505" spans="1:10" x14ac:dyDescent="0.2">
      <c r="A505" s="452"/>
      <c r="B505" s="453"/>
      <c r="C505" s="453"/>
      <c r="D505" s="453"/>
      <c r="E505" s="453"/>
      <c r="F505" s="453"/>
      <c r="G505" s="453"/>
      <c r="H505" s="453"/>
      <c r="I505" s="453"/>
      <c r="J505" s="454"/>
    </row>
    <row r="506" spans="1:10" x14ac:dyDescent="0.2">
      <c r="A506" s="452"/>
      <c r="B506" s="453"/>
      <c r="C506" s="453"/>
      <c r="D506" s="453"/>
      <c r="E506" s="453"/>
      <c r="F506" s="453"/>
      <c r="G506" s="453"/>
      <c r="H506" s="453"/>
      <c r="I506" s="453"/>
      <c r="J506" s="454"/>
    </row>
    <row r="507" spans="1:10" x14ac:dyDescent="0.2">
      <c r="A507" s="452"/>
      <c r="B507" s="453"/>
      <c r="C507" s="453"/>
      <c r="D507" s="453"/>
      <c r="E507" s="453"/>
      <c r="F507" s="453"/>
      <c r="G507" s="453"/>
      <c r="H507" s="453"/>
      <c r="I507" s="453"/>
      <c r="J507" s="454"/>
    </row>
    <row r="508" spans="1:10" x14ac:dyDescent="0.2">
      <c r="A508" s="452"/>
      <c r="B508" s="453"/>
      <c r="C508" s="453"/>
      <c r="D508" s="453"/>
      <c r="E508" s="453"/>
      <c r="F508" s="453"/>
      <c r="G508" s="453"/>
      <c r="H508" s="453"/>
      <c r="I508" s="453"/>
      <c r="J508" s="454"/>
    </row>
    <row r="509" spans="1:10" x14ac:dyDescent="0.2">
      <c r="A509" s="452"/>
      <c r="B509" s="453"/>
      <c r="C509" s="453"/>
      <c r="D509" s="453"/>
      <c r="E509" s="453"/>
      <c r="F509" s="453"/>
      <c r="G509" s="453"/>
      <c r="H509" s="453"/>
      <c r="I509" s="453"/>
      <c r="J509" s="454"/>
    </row>
    <row r="510" spans="1:10" x14ac:dyDescent="0.2">
      <c r="A510" s="452"/>
      <c r="B510" s="453"/>
      <c r="C510" s="453"/>
      <c r="D510" s="453"/>
      <c r="E510" s="453"/>
      <c r="F510" s="453"/>
      <c r="G510" s="453"/>
      <c r="H510" s="453"/>
      <c r="I510" s="453"/>
      <c r="J510" s="454"/>
    </row>
    <row r="511" spans="1:10" x14ac:dyDescent="0.2">
      <c r="A511" s="452"/>
      <c r="B511" s="453"/>
      <c r="C511" s="453"/>
      <c r="D511" s="453"/>
      <c r="E511" s="453"/>
      <c r="F511" s="453"/>
      <c r="G511" s="453"/>
      <c r="H511" s="453"/>
      <c r="I511" s="453"/>
      <c r="J511" s="454"/>
    </row>
    <row r="512" spans="1:10" x14ac:dyDescent="0.2">
      <c r="A512" s="452"/>
      <c r="B512" s="453"/>
      <c r="C512" s="453"/>
      <c r="D512" s="453"/>
      <c r="E512" s="453"/>
      <c r="F512" s="453"/>
      <c r="G512" s="453"/>
      <c r="H512" s="453"/>
      <c r="I512" s="453"/>
      <c r="J512" s="454"/>
    </row>
    <row r="513" spans="1:10" x14ac:dyDescent="0.2">
      <c r="A513" s="452"/>
      <c r="B513" s="453"/>
      <c r="C513" s="453"/>
      <c r="D513" s="453"/>
      <c r="E513" s="453"/>
      <c r="F513" s="453"/>
      <c r="G513" s="453"/>
      <c r="H513" s="453"/>
      <c r="I513" s="453"/>
      <c r="J513" s="454"/>
    </row>
    <row r="514" spans="1:10" x14ac:dyDescent="0.2">
      <c r="A514" s="452"/>
      <c r="B514" s="453"/>
      <c r="C514" s="453"/>
      <c r="D514" s="453"/>
      <c r="E514" s="453"/>
      <c r="F514" s="453"/>
      <c r="G514" s="453"/>
      <c r="H514" s="453"/>
      <c r="I514" s="453"/>
      <c r="J514" s="454"/>
    </row>
    <row r="515" spans="1:10" x14ac:dyDescent="0.2">
      <c r="A515" s="452"/>
      <c r="B515" s="453"/>
      <c r="C515" s="453"/>
      <c r="D515" s="453"/>
      <c r="E515" s="453"/>
      <c r="F515" s="453"/>
      <c r="G515" s="453"/>
      <c r="H515" s="453"/>
      <c r="I515" s="453"/>
      <c r="J515" s="454"/>
    </row>
    <row r="516" spans="1:10" x14ac:dyDescent="0.2">
      <c r="A516" s="452"/>
      <c r="B516" s="453"/>
      <c r="C516" s="453"/>
      <c r="D516" s="453"/>
      <c r="E516" s="453"/>
      <c r="F516" s="453"/>
      <c r="G516" s="453"/>
      <c r="H516" s="453"/>
      <c r="I516" s="453"/>
      <c r="J516" s="454"/>
    </row>
    <row r="517" spans="1:10" x14ac:dyDescent="0.2">
      <c r="A517" s="452"/>
      <c r="B517" s="453"/>
      <c r="C517" s="453"/>
      <c r="D517" s="453"/>
      <c r="E517" s="453"/>
      <c r="F517" s="453"/>
      <c r="G517" s="453"/>
      <c r="H517" s="453"/>
      <c r="I517" s="453"/>
      <c r="J517" s="454"/>
    </row>
    <row r="518" spans="1:10" x14ac:dyDescent="0.2">
      <c r="A518" s="455"/>
      <c r="B518" s="456"/>
      <c r="C518" s="456"/>
      <c r="D518" s="456"/>
      <c r="E518" s="456"/>
      <c r="F518" s="456"/>
      <c r="G518" s="456"/>
      <c r="H518" s="456"/>
      <c r="I518" s="456"/>
      <c r="J518" s="457"/>
    </row>
    <row r="520" spans="1:10" ht="15.75" x14ac:dyDescent="0.25">
      <c r="A520" s="382" t="s">
        <v>848</v>
      </c>
      <c r="B520" s="383"/>
      <c r="C520" s="383"/>
      <c r="D520" s="383"/>
      <c r="E520" s="383"/>
      <c r="F520" s="383"/>
      <c r="G520" s="383"/>
      <c r="H520" s="380" t="str">
        <f>'CONTACT INFORMATION'!$A$24</f>
        <v>Alameda</v>
      </c>
      <c r="I520" s="380"/>
      <c r="J520" s="381"/>
    </row>
    <row r="521" spans="1:10" ht="8.1" customHeight="1" x14ac:dyDescent="0.2">
      <c r="A521" s="163"/>
      <c r="B521" s="163"/>
      <c r="C521" s="163"/>
      <c r="D521" s="163"/>
      <c r="E521" s="163"/>
      <c r="F521" s="163"/>
      <c r="G521" s="163"/>
      <c r="H521" s="163"/>
      <c r="I521" s="163"/>
      <c r="J521" s="163"/>
    </row>
    <row r="522" spans="1:10" ht="15" x14ac:dyDescent="0.25">
      <c r="A522" s="484" t="s">
        <v>858</v>
      </c>
      <c r="B522" s="485"/>
      <c r="C522" s="485"/>
      <c r="D522" s="485"/>
      <c r="E522" s="485"/>
      <c r="F522" s="485"/>
      <c r="G522" s="485"/>
      <c r="H522" s="485"/>
      <c r="I522" s="485"/>
      <c r="J522" s="486"/>
    </row>
    <row r="523" spans="1:10" ht="12.75" customHeight="1" x14ac:dyDescent="0.2">
      <c r="A523" s="487" t="s">
        <v>854</v>
      </c>
      <c r="B523" s="488"/>
      <c r="C523" s="488"/>
      <c r="D523" s="489"/>
      <c r="E523" s="490" t="s">
        <v>926</v>
      </c>
      <c r="F523" s="491"/>
      <c r="G523" s="491"/>
      <c r="H523" s="491"/>
      <c r="I523" s="491"/>
      <c r="J523" s="492"/>
    </row>
    <row r="524" spans="1:10" ht="12.75" customHeight="1" x14ac:dyDescent="0.2">
      <c r="A524" s="496" t="s">
        <v>853</v>
      </c>
      <c r="B524" s="497"/>
      <c r="C524" s="497"/>
      <c r="D524" s="498"/>
      <c r="E524" s="493"/>
      <c r="F524" s="494"/>
      <c r="G524" s="494"/>
      <c r="H524" s="494"/>
      <c r="I524" s="494"/>
      <c r="J524" s="495"/>
    </row>
    <row r="525" spans="1:10" x14ac:dyDescent="0.2">
      <c r="A525" s="474" t="s">
        <v>808</v>
      </c>
      <c r="B525" s="475"/>
      <c r="C525" s="475"/>
      <c r="D525" s="476"/>
      <c r="E525" s="499" t="s">
        <v>510</v>
      </c>
      <c r="F525" s="500"/>
      <c r="G525" s="500"/>
      <c r="H525" s="500"/>
      <c r="I525" s="500"/>
      <c r="J525" s="501"/>
    </row>
    <row r="526" spans="1:10" ht="27" customHeight="1" x14ac:dyDescent="0.2">
      <c r="A526" s="157"/>
      <c r="B526" s="206"/>
      <c r="C526" s="206"/>
      <c r="D526" s="206"/>
      <c r="E526" s="480" t="s">
        <v>535</v>
      </c>
      <c r="F526" s="481"/>
      <c r="G526" s="480" t="s">
        <v>533</v>
      </c>
      <c r="H526" s="481"/>
      <c r="I526" s="482" t="s">
        <v>849</v>
      </c>
      <c r="J526" s="483"/>
    </row>
    <row r="527" spans="1:10" x14ac:dyDescent="0.2">
      <c r="A527" s="463" t="s">
        <v>527</v>
      </c>
      <c r="B527" s="464"/>
      <c r="C527" s="464"/>
      <c r="D527" s="465"/>
      <c r="E527" s="466"/>
      <c r="F527" s="466"/>
      <c r="G527" s="466"/>
      <c r="H527" s="466"/>
      <c r="I527" s="467"/>
      <c r="J527" s="467"/>
    </row>
    <row r="528" spans="1:10" x14ac:dyDescent="0.2">
      <c r="A528" s="468" t="s">
        <v>528</v>
      </c>
      <c r="B528" s="469"/>
      <c r="C528" s="469"/>
      <c r="D528" s="470"/>
      <c r="E528" s="461"/>
      <c r="F528" s="461"/>
      <c r="G528" s="462"/>
      <c r="H528" s="462"/>
      <c r="I528" s="471"/>
      <c r="J528" s="471"/>
    </row>
    <row r="529" spans="1:10" x14ac:dyDescent="0.2">
      <c r="A529" s="463" t="s">
        <v>529</v>
      </c>
      <c r="B529" s="464"/>
      <c r="C529" s="464"/>
      <c r="D529" s="465"/>
      <c r="E529" s="466">
        <v>21034</v>
      </c>
      <c r="F529" s="466"/>
      <c r="G529" s="466"/>
      <c r="H529" s="466"/>
      <c r="I529" s="467"/>
      <c r="J529" s="467"/>
    </row>
    <row r="530" spans="1:10" x14ac:dyDescent="0.2">
      <c r="A530" s="468" t="s">
        <v>530</v>
      </c>
      <c r="B530" s="469"/>
      <c r="C530" s="469"/>
      <c r="D530" s="470"/>
      <c r="E530" s="461"/>
      <c r="F530" s="461"/>
      <c r="G530" s="462"/>
      <c r="H530" s="462"/>
      <c r="I530" s="471"/>
      <c r="J530" s="471"/>
    </row>
    <row r="531" spans="1:10" x14ac:dyDescent="0.2">
      <c r="A531" s="463" t="s">
        <v>531</v>
      </c>
      <c r="B531" s="464"/>
      <c r="C531" s="464"/>
      <c r="D531" s="465"/>
      <c r="E531" s="466"/>
      <c r="F531" s="466"/>
      <c r="G531" s="466"/>
      <c r="H531" s="466"/>
      <c r="I531" s="467"/>
      <c r="J531" s="467"/>
    </row>
    <row r="532" spans="1:10" x14ac:dyDescent="0.2">
      <c r="A532" s="468" t="s">
        <v>532</v>
      </c>
      <c r="B532" s="469"/>
      <c r="C532" s="469"/>
      <c r="D532" s="470"/>
      <c r="E532" s="461"/>
      <c r="F532" s="461"/>
      <c r="G532" s="462"/>
      <c r="H532" s="462"/>
      <c r="I532" s="471"/>
      <c r="J532" s="471"/>
    </row>
    <row r="533" spans="1:10" x14ac:dyDescent="0.2">
      <c r="A533" s="463" t="s">
        <v>537</v>
      </c>
      <c r="B533" s="464"/>
      <c r="C533" s="464"/>
      <c r="D533" s="465"/>
      <c r="E533" s="472"/>
      <c r="F533" s="472"/>
      <c r="G533" s="472"/>
      <c r="H533" s="472"/>
      <c r="I533" s="473"/>
      <c r="J533" s="473"/>
    </row>
    <row r="534" spans="1:10" x14ac:dyDescent="0.2">
      <c r="A534" s="458"/>
      <c r="B534" s="459"/>
      <c r="C534" s="459"/>
      <c r="D534" s="460"/>
      <c r="E534" s="461"/>
      <c r="F534" s="461"/>
      <c r="G534" s="462"/>
      <c r="H534" s="462"/>
      <c r="I534" s="462"/>
      <c r="J534" s="462"/>
    </row>
    <row r="535" spans="1:10" x14ac:dyDescent="0.2">
      <c r="A535" s="458"/>
      <c r="B535" s="459"/>
      <c r="C535" s="459"/>
      <c r="D535" s="460"/>
      <c r="E535" s="461"/>
      <c r="F535" s="461"/>
      <c r="G535" s="462"/>
      <c r="H535" s="462"/>
      <c r="I535" s="462"/>
      <c r="J535" s="462"/>
    </row>
    <row r="536" spans="1:10" x14ac:dyDescent="0.2">
      <c r="A536" s="458"/>
      <c r="B536" s="459"/>
      <c r="C536" s="459"/>
      <c r="D536" s="460"/>
      <c r="E536" s="461"/>
      <c r="F536" s="461"/>
      <c r="G536" s="462"/>
      <c r="H536" s="462"/>
      <c r="I536" s="462"/>
      <c r="J536" s="462"/>
    </row>
    <row r="537" spans="1:10" x14ac:dyDescent="0.2">
      <c r="A537" s="437" t="s">
        <v>534</v>
      </c>
      <c r="B537" s="438"/>
      <c r="C537" s="438"/>
      <c r="D537" s="439"/>
      <c r="E537" s="440">
        <f>SUM(E527:E536)</f>
        <v>21034</v>
      </c>
      <c r="F537" s="440"/>
      <c r="G537" s="440">
        <f>SUM(G527:G536)</f>
        <v>0</v>
      </c>
      <c r="H537" s="440"/>
      <c r="I537" s="440">
        <f>SUM(I527:I536)</f>
        <v>0</v>
      </c>
      <c r="J537" s="440"/>
    </row>
    <row r="538" spans="1:10" ht="12.75" customHeight="1" x14ac:dyDescent="0.2">
      <c r="A538" s="441" t="s">
        <v>861</v>
      </c>
      <c r="B538" s="442"/>
      <c r="C538" s="442"/>
      <c r="D538" s="442"/>
      <c r="E538" s="442"/>
      <c r="F538" s="442"/>
      <c r="G538" s="442"/>
      <c r="H538" s="442"/>
      <c r="I538" s="442"/>
      <c r="J538" s="443"/>
    </row>
    <row r="539" spans="1:10" ht="12.75" customHeight="1" x14ac:dyDescent="0.2">
      <c r="A539" s="444" t="s">
        <v>862</v>
      </c>
      <c r="B539" s="445"/>
      <c r="C539" s="445"/>
      <c r="D539" s="445"/>
      <c r="E539" s="445"/>
      <c r="F539" s="445"/>
      <c r="G539" s="445"/>
      <c r="H539" s="445"/>
      <c r="I539" s="445"/>
      <c r="J539" s="446"/>
    </row>
    <row r="540" spans="1:10" ht="12.75" customHeight="1" x14ac:dyDescent="0.2">
      <c r="A540" s="444" t="s">
        <v>863</v>
      </c>
      <c r="B540" s="445"/>
      <c r="C540" s="445"/>
      <c r="D540" s="445"/>
      <c r="E540" s="445"/>
      <c r="F540" s="445"/>
      <c r="G540" s="445"/>
      <c r="H540" s="445"/>
      <c r="I540" s="445"/>
      <c r="J540" s="446"/>
    </row>
    <row r="541" spans="1:10" ht="12.75" customHeight="1" x14ac:dyDescent="0.2">
      <c r="A541" s="447" t="s">
        <v>864</v>
      </c>
      <c r="B541" s="448"/>
      <c r="C541" s="448"/>
      <c r="D541" s="448"/>
      <c r="E541" s="448"/>
      <c r="F541" s="448"/>
      <c r="G541" s="448"/>
      <c r="H541" s="448"/>
      <c r="I541" s="448"/>
      <c r="J541" s="449"/>
    </row>
    <row r="542" spans="1:10" x14ac:dyDescent="0.2">
      <c r="A542" s="324" t="s">
        <v>927</v>
      </c>
      <c r="B542" s="450"/>
      <c r="C542" s="450"/>
      <c r="D542" s="450"/>
      <c r="E542" s="450"/>
      <c r="F542" s="450"/>
      <c r="G542" s="450"/>
      <c r="H542" s="450"/>
      <c r="I542" s="450"/>
      <c r="J542" s="451"/>
    </row>
    <row r="543" spans="1:10" x14ac:dyDescent="0.2">
      <c r="A543" s="452"/>
      <c r="B543" s="453"/>
      <c r="C543" s="453"/>
      <c r="D543" s="453"/>
      <c r="E543" s="453"/>
      <c r="F543" s="453"/>
      <c r="G543" s="453"/>
      <c r="H543" s="453"/>
      <c r="I543" s="453"/>
      <c r="J543" s="454"/>
    </row>
    <row r="544" spans="1:10" x14ac:dyDescent="0.2">
      <c r="A544" s="452"/>
      <c r="B544" s="453"/>
      <c r="C544" s="453"/>
      <c r="D544" s="453"/>
      <c r="E544" s="453"/>
      <c r="F544" s="453"/>
      <c r="G544" s="453"/>
      <c r="H544" s="453"/>
      <c r="I544" s="453"/>
      <c r="J544" s="454"/>
    </row>
    <row r="545" spans="1:10" x14ac:dyDescent="0.2">
      <c r="A545" s="452"/>
      <c r="B545" s="453"/>
      <c r="C545" s="453"/>
      <c r="D545" s="453"/>
      <c r="E545" s="453"/>
      <c r="F545" s="453"/>
      <c r="G545" s="453"/>
      <c r="H545" s="453"/>
      <c r="I545" s="453"/>
      <c r="J545" s="454"/>
    </row>
    <row r="546" spans="1:10" x14ac:dyDescent="0.2">
      <c r="A546" s="452"/>
      <c r="B546" s="453"/>
      <c r="C546" s="453"/>
      <c r="D546" s="453"/>
      <c r="E546" s="453"/>
      <c r="F546" s="453"/>
      <c r="G546" s="453"/>
      <c r="H546" s="453"/>
      <c r="I546" s="453"/>
      <c r="J546" s="454"/>
    </row>
    <row r="547" spans="1:10" x14ac:dyDescent="0.2">
      <c r="A547" s="452"/>
      <c r="B547" s="453"/>
      <c r="C547" s="453"/>
      <c r="D547" s="453"/>
      <c r="E547" s="453"/>
      <c r="F547" s="453"/>
      <c r="G547" s="453"/>
      <c r="H547" s="453"/>
      <c r="I547" s="453"/>
      <c r="J547" s="454"/>
    </row>
    <row r="548" spans="1:10" x14ac:dyDescent="0.2">
      <c r="A548" s="452"/>
      <c r="B548" s="453"/>
      <c r="C548" s="453"/>
      <c r="D548" s="453"/>
      <c r="E548" s="453"/>
      <c r="F548" s="453"/>
      <c r="G548" s="453"/>
      <c r="H548" s="453"/>
      <c r="I548" s="453"/>
      <c r="J548" s="454"/>
    </row>
    <row r="549" spans="1:10" x14ac:dyDescent="0.2">
      <c r="A549" s="452"/>
      <c r="B549" s="453"/>
      <c r="C549" s="453"/>
      <c r="D549" s="453"/>
      <c r="E549" s="453"/>
      <c r="F549" s="453"/>
      <c r="G549" s="453"/>
      <c r="H549" s="453"/>
      <c r="I549" s="453"/>
      <c r="J549" s="454"/>
    </row>
    <row r="550" spans="1:10" x14ac:dyDescent="0.2">
      <c r="A550" s="452"/>
      <c r="B550" s="453"/>
      <c r="C550" s="453"/>
      <c r="D550" s="453"/>
      <c r="E550" s="453"/>
      <c r="F550" s="453"/>
      <c r="G550" s="453"/>
      <c r="H550" s="453"/>
      <c r="I550" s="453"/>
      <c r="J550" s="454"/>
    </row>
    <row r="551" spans="1:10" x14ac:dyDescent="0.2">
      <c r="A551" s="452"/>
      <c r="B551" s="453"/>
      <c r="C551" s="453"/>
      <c r="D551" s="453"/>
      <c r="E551" s="453"/>
      <c r="F551" s="453"/>
      <c r="G551" s="453"/>
      <c r="H551" s="453"/>
      <c r="I551" s="453"/>
      <c r="J551" s="454"/>
    </row>
    <row r="552" spans="1:10" x14ac:dyDescent="0.2">
      <c r="A552" s="452"/>
      <c r="B552" s="453"/>
      <c r="C552" s="453"/>
      <c r="D552" s="453"/>
      <c r="E552" s="453"/>
      <c r="F552" s="453"/>
      <c r="G552" s="453"/>
      <c r="H552" s="453"/>
      <c r="I552" s="453"/>
      <c r="J552" s="454"/>
    </row>
    <row r="553" spans="1:10" x14ac:dyDescent="0.2">
      <c r="A553" s="452"/>
      <c r="B553" s="453"/>
      <c r="C553" s="453"/>
      <c r="D553" s="453"/>
      <c r="E553" s="453"/>
      <c r="F553" s="453"/>
      <c r="G553" s="453"/>
      <c r="H553" s="453"/>
      <c r="I553" s="453"/>
      <c r="J553" s="454"/>
    </row>
    <row r="554" spans="1:10" x14ac:dyDescent="0.2">
      <c r="A554" s="452"/>
      <c r="B554" s="453"/>
      <c r="C554" s="453"/>
      <c r="D554" s="453"/>
      <c r="E554" s="453"/>
      <c r="F554" s="453"/>
      <c r="G554" s="453"/>
      <c r="H554" s="453"/>
      <c r="I554" s="453"/>
      <c r="J554" s="454"/>
    </row>
    <row r="555" spans="1:10" x14ac:dyDescent="0.2">
      <c r="A555" s="452"/>
      <c r="B555" s="453"/>
      <c r="C555" s="453"/>
      <c r="D555" s="453"/>
      <c r="E555" s="453"/>
      <c r="F555" s="453"/>
      <c r="G555" s="453"/>
      <c r="H555" s="453"/>
      <c r="I555" s="453"/>
      <c r="J555" s="454"/>
    </row>
    <row r="556" spans="1:10" x14ac:dyDescent="0.2">
      <c r="A556" s="452"/>
      <c r="B556" s="453"/>
      <c r="C556" s="453"/>
      <c r="D556" s="453"/>
      <c r="E556" s="453"/>
      <c r="F556" s="453"/>
      <c r="G556" s="453"/>
      <c r="H556" s="453"/>
      <c r="I556" s="453"/>
      <c r="J556" s="454"/>
    </row>
    <row r="557" spans="1:10" x14ac:dyDescent="0.2">
      <c r="A557" s="452"/>
      <c r="B557" s="453"/>
      <c r="C557" s="453"/>
      <c r="D557" s="453"/>
      <c r="E557" s="453"/>
      <c r="F557" s="453"/>
      <c r="G557" s="453"/>
      <c r="H557" s="453"/>
      <c r="I557" s="453"/>
      <c r="J557" s="454"/>
    </row>
    <row r="558" spans="1:10" x14ac:dyDescent="0.2">
      <c r="A558" s="452"/>
      <c r="B558" s="453"/>
      <c r="C558" s="453"/>
      <c r="D558" s="453"/>
      <c r="E558" s="453"/>
      <c r="F558" s="453"/>
      <c r="G558" s="453"/>
      <c r="H558" s="453"/>
      <c r="I558" s="453"/>
      <c r="J558" s="454"/>
    </row>
    <row r="559" spans="1:10" x14ac:dyDescent="0.2">
      <c r="A559" s="452"/>
      <c r="B559" s="453"/>
      <c r="C559" s="453"/>
      <c r="D559" s="453"/>
      <c r="E559" s="453"/>
      <c r="F559" s="453"/>
      <c r="G559" s="453"/>
      <c r="H559" s="453"/>
      <c r="I559" s="453"/>
      <c r="J559" s="454"/>
    </row>
    <row r="560" spans="1:10" x14ac:dyDescent="0.2">
      <c r="A560" s="452"/>
      <c r="B560" s="453"/>
      <c r="C560" s="453"/>
      <c r="D560" s="453"/>
      <c r="E560" s="453"/>
      <c r="F560" s="453"/>
      <c r="G560" s="453"/>
      <c r="H560" s="453"/>
      <c r="I560" s="453"/>
      <c r="J560" s="454"/>
    </row>
    <row r="561" spans="1:10" x14ac:dyDescent="0.2">
      <c r="A561" s="452"/>
      <c r="B561" s="453"/>
      <c r="C561" s="453"/>
      <c r="D561" s="453"/>
      <c r="E561" s="453"/>
      <c r="F561" s="453"/>
      <c r="G561" s="453"/>
      <c r="H561" s="453"/>
      <c r="I561" s="453"/>
      <c r="J561" s="454"/>
    </row>
    <row r="562" spans="1:10" x14ac:dyDescent="0.2">
      <c r="A562" s="452"/>
      <c r="B562" s="453"/>
      <c r="C562" s="453"/>
      <c r="D562" s="453"/>
      <c r="E562" s="453"/>
      <c r="F562" s="453"/>
      <c r="G562" s="453"/>
      <c r="H562" s="453"/>
      <c r="I562" s="453"/>
      <c r="J562" s="454"/>
    </row>
    <row r="563" spans="1:10" x14ac:dyDescent="0.2">
      <c r="A563" s="452"/>
      <c r="B563" s="453"/>
      <c r="C563" s="453"/>
      <c r="D563" s="453"/>
      <c r="E563" s="453"/>
      <c r="F563" s="453"/>
      <c r="G563" s="453"/>
      <c r="H563" s="453"/>
      <c r="I563" s="453"/>
      <c r="J563" s="454"/>
    </row>
    <row r="564" spans="1:10" x14ac:dyDescent="0.2">
      <c r="A564" s="452"/>
      <c r="B564" s="453"/>
      <c r="C564" s="453"/>
      <c r="D564" s="453"/>
      <c r="E564" s="453"/>
      <c r="F564" s="453"/>
      <c r="G564" s="453"/>
      <c r="H564" s="453"/>
      <c r="I564" s="453"/>
      <c r="J564" s="454"/>
    </row>
    <row r="565" spans="1:10" x14ac:dyDescent="0.2">
      <c r="A565" s="452"/>
      <c r="B565" s="453"/>
      <c r="C565" s="453"/>
      <c r="D565" s="453"/>
      <c r="E565" s="453"/>
      <c r="F565" s="453"/>
      <c r="G565" s="453"/>
      <c r="H565" s="453"/>
      <c r="I565" s="453"/>
      <c r="J565" s="454"/>
    </row>
    <row r="566" spans="1:10" x14ac:dyDescent="0.2">
      <c r="A566" s="452"/>
      <c r="B566" s="453"/>
      <c r="C566" s="453"/>
      <c r="D566" s="453"/>
      <c r="E566" s="453"/>
      <c r="F566" s="453"/>
      <c r="G566" s="453"/>
      <c r="H566" s="453"/>
      <c r="I566" s="453"/>
      <c r="J566" s="454"/>
    </row>
    <row r="567" spans="1:10" x14ac:dyDescent="0.2">
      <c r="A567" s="452"/>
      <c r="B567" s="453"/>
      <c r="C567" s="453"/>
      <c r="D567" s="453"/>
      <c r="E567" s="453"/>
      <c r="F567" s="453"/>
      <c r="G567" s="453"/>
      <c r="H567" s="453"/>
      <c r="I567" s="453"/>
      <c r="J567" s="454"/>
    </row>
    <row r="568" spans="1:10" x14ac:dyDescent="0.2">
      <c r="A568" s="452"/>
      <c r="B568" s="453"/>
      <c r="C568" s="453"/>
      <c r="D568" s="453"/>
      <c r="E568" s="453"/>
      <c r="F568" s="453"/>
      <c r="G568" s="453"/>
      <c r="H568" s="453"/>
      <c r="I568" s="453"/>
      <c r="J568" s="454"/>
    </row>
    <row r="569" spans="1:10" x14ac:dyDescent="0.2">
      <c r="A569" s="452"/>
      <c r="B569" s="453"/>
      <c r="C569" s="453"/>
      <c r="D569" s="453"/>
      <c r="E569" s="453"/>
      <c r="F569" s="453"/>
      <c r="G569" s="453"/>
      <c r="H569" s="453"/>
      <c r="I569" s="453"/>
      <c r="J569" s="454"/>
    </row>
    <row r="570" spans="1:10" x14ac:dyDescent="0.2">
      <c r="A570" s="452"/>
      <c r="B570" s="453"/>
      <c r="C570" s="453"/>
      <c r="D570" s="453"/>
      <c r="E570" s="453"/>
      <c r="F570" s="453"/>
      <c r="G570" s="453"/>
      <c r="H570" s="453"/>
      <c r="I570" s="453"/>
      <c r="J570" s="454"/>
    </row>
    <row r="571" spans="1:10" x14ac:dyDescent="0.2">
      <c r="A571" s="452"/>
      <c r="B571" s="453"/>
      <c r="C571" s="453"/>
      <c r="D571" s="453"/>
      <c r="E571" s="453"/>
      <c r="F571" s="453"/>
      <c r="G571" s="453"/>
      <c r="H571" s="453"/>
      <c r="I571" s="453"/>
      <c r="J571" s="454"/>
    </row>
    <row r="572" spans="1:10" x14ac:dyDescent="0.2">
      <c r="A572" s="452"/>
      <c r="B572" s="453"/>
      <c r="C572" s="453"/>
      <c r="D572" s="453"/>
      <c r="E572" s="453"/>
      <c r="F572" s="453"/>
      <c r="G572" s="453"/>
      <c r="H572" s="453"/>
      <c r="I572" s="453"/>
      <c r="J572" s="454"/>
    </row>
    <row r="573" spans="1:10" x14ac:dyDescent="0.2">
      <c r="A573" s="452"/>
      <c r="B573" s="453"/>
      <c r="C573" s="453"/>
      <c r="D573" s="453"/>
      <c r="E573" s="453"/>
      <c r="F573" s="453"/>
      <c r="G573" s="453"/>
      <c r="H573" s="453"/>
      <c r="I573" s="453"/>
      <c r="J573" s="454"/>
    </row>
    <row r="574" spans="1:10" x14ac:dyDescent="0.2">
      <c r="A574" s="452"/>
      <c r="B574" s="453"/>
      <c r="C574" s="453"/>
      <c r="D574" s="453"/>
      <c r="E574" s="453"/>
      <c r="F574" s="453"/>
      <c r="G574" s="453"/>
      <c r="H574" s="453"/>
      <c r="I574" s="453"/>
      <c r="J574" s="454"/>
    </row>
    <row r="575" spans="1:10" x14ac:dyDescent="0.2">
      <c r="A575" s="452"/>
      <c r="B575" s="453"/>
      <c r="C575" s="453"/>
      <c r="D575" s="453"/>
      <c r="E575" s="453"/>
      <c r="F575" s="453"/>
      <c r="G575" s="453"/>
      <c r="H575" s="453"/>
      <c r="I575" s="453"/>
      <c r="J575" s="454"/>
    </row>
    <row r="576" spans="1:10" x14ac:dyDescent="0.2">
      <c r="A576" s="455"/>
      <c r="B576" s="456"/>
      <c r="C576" s="456"/>
      <c r="D576" s="456"/>
      <c r="E576" s="456"/>
      <c r="F576" s="456"/>
      <c r="G576" s="456"/>
      <c r="H576" s="456"/>
      <c r="I576" s="456"/>
      <c r="J576" s="457"/>
    </row>
    <row r="578" spans="1:10" ht="15.75" x14ac:dyDescent="0.25">
      <c r="A578" s="382" t="s">
        <v>848</v>
      </c>
      <c r="B578" s="383"/>
      <c r="C578" s="383"/>
      <c r="D578" s="383"/>
      <c r="E578" s="383"/>
      <c r="F578" s="383"/>
      <c r="G578" s="383"/>
      <c r="H578" s="380" t="str">
        <f>'CONTACT INFORMATION'!$A$24</f>
        <v>Alameda</v>
      </c>
      <c r="I578" s="380"/>
      <c r="J578" s="381"/>
    </row>
    <row r="579" spans="1:10" ht="8.1" customHeight="1" x14ac:dyDescent="0.2">
      <c r="A579" s="163"/>
      <c r="B579" s="163"/>
      <c r="C579" s="163"/>
      <c r="D579" s="163"/>
      <c r="E579" s="163"/>
      <c r="F579" s="163"/>
      <c r="G579" s="163"/>
      <c r="H579" s="163"/>
      <c r="I579" s="163"/>
      <c r="J579" s="163"/>
    </row>
    <row r="580" spans="1:10" ht="15" x14ac:dyDescent="0.25">
      <c r="A580" s="484" t="s">
        <v>859</v>
      </c>
      <c r="B580" s="485"/>
      <c r="C580" s="485"/>
      <c r="D580" s="485"/>
      <c r="E580" s="485"/>
      <c r="F580" s="485"/>
      <c r="G580" s="485"/>
      <c r="H580" s="485"/>
      <c r="I580" s="485"/>
      <c r="J580" s="486"/>
    </row>
    <row r="581" spans="1:10" ht="12.75" customHeight="1" x14ac:dyDescent="0.2">
      <c r="A581" s="487" t="s">
        <v>854</v>
      </c>
      <c r="B581" s="488"/>
      <c r="C581" s="488"/>
      <c r="D581" s="489"/>
      <c r="E581" s="490" t="s">
        <v>928</v>
      </c>
      <c r="F581" s="491"/>
      <c r="G581" s="491"/>
      <c r="H581" s="491"/>
      <c r="I581" s="491"/>
      <c r="J581" s="492"/>
    </row>
    <row r="582" spans="1:10" ht="12.75" customHeight="1" x14ac:dyDescent="0.2">
      <c r="A582" s="496" t="s">
        <v>853</v>
      </c>
      <c r="B582" s="497"/>
      <c r="C582" s="497"/>
      <c r="D582" s="498"/>
      <c r="E582" s="493"/>
      <c r="F582" s="494"/>
      <c r="G582" s="494"/>
      <c r="H582" s="494"/>
      <c r="I582" s="494"/>
      <c r="J582" s="495"/>
    </row>
    <row r="583" spans="1:10" x14ac:dyDescent="0.2">
      <c r="A583" s="474" t="s">
        <v>808</v>
      </c>
      <c r="B583" s="475"/>
      <c r="C583" s="475"/>
      <c r="D583" s="476"/>
      <c r="E583" s="477" t="s">
        <v>510</v>
      </c>
      <c r="F583" s="478"/>
      <c r="G583" s="478"/>
      <c r="H583" s="478"/>
      <c r="I583" s="478"/>
      <c r="J583" s="479"/>
    </row>
    <row r="584" spans="1:10" ht="27" customHeight="1" x14ac:dyDescent="0.2">
      <c r="A584" s="157"/>
      <c r="B584" s="206"/>
      <c r="C584" s="206"/>
      <c r="D584" s="206"/>
      <c r="E584" s="480" t="s">
        <v>535</v>
      </c>
      <c r="F584" s="481"/>
      <c r="G584" s="480" t="s">
        <v>533</v>
      </c>
      <c r="H584" s="481"/>
      <c r="I584" s="482" t="s">
        <v>849</v>
      </c>
      <c r="J584" s="483"/>
    </row>
    <row r="585" spans="1:10" x14ac:dyDescent="0.2">
      <c r="A585" s="463" t="s">
        <v>527</v>
      </c>
      <c r="B585" s="464"/>
      <c r="C585" s="464"/>
      <c r="D585" s="465"/>
      <c r="E585" s="466"/>
      <c r="F585" s="466"/>
      <c r="G585" s="466"/>
      <c r="H585" s="466"/>
      <c r="I585" s="467"/>
      <c r="J585" s="467"/>
    </row>
    <row r="586" spans="1:10" x14ac:dyDescent="0.2">
      <c r="A586" s="468" t="s">
        <v>528</v>
      </c>
      <c r="B586" s="469"/>
      <c r="C586" s="469"/>
      <c r="D586" s="470"/>
      <c r="E586" s="461"/>
      <c r="F586" s="461"/>
      <c r="G586" s="462"/>
      <c r="H586" s="462"/>
      <c r="I586" s="471"/>
      <c r="J586" s="471"/>
    </row>
    <row r="587" spans="1:10" x14ac:dyDescent="0.2">
      <c r="A587" s="463" t="s">
        <v>529</v>
      </c>
      <c r="B587" s="464"/>
      <c r="C587" s="464"/>
      <c r="D587" s="465"/>
      <c r="E587" s="466">
        <v>177636</v>
      </c>
      <c r="F587" s="466"/>
      <c r="G587" s="466"/>
      <c r="H587" s="466"/>
      <c r="I587" s="467"/>
      <c r="J587" s="467"/>
    </row>
    <row r="588" spans="1:10" x14ac:dyDescent="0.2">
      <c r="A588" s="468" t="s">
        <v>530</v>
      </c>
      <c r="B588" s="469"/>
      <c r="C588" s="469"/>
      <c r="D588" s="470"/>
      <c r="E588" s="461"/>
      <c r="F588" s="461"/>
      <c r="G588" s="462"/>
      <c r="H588" s="462"/>
      <c r="I588" s="471"/>
      <c r="J588" s="471"/>
    </row>
    <row r="589" spans="1:10" x14ac:dyDescent="0.2">
      <c r="A589" s="463" t="s">
        <v>531</v>
      </c>
      <c r="B589" s="464"/>
      <c r="C589" s="464"/>
      <c r="D589" s="465"/>
      <c r="E589" s="466"/>
      <c r="F589" s="466"/>
      <c r="G589" s="466"/>
      <c r="H589" s="466"/>
      <c r="I589" s="467"/>
      <c r="J589" s="467"/>
    </row>
    <row r="590" spans="1:10" x14ac:dyDescent="0.2">
      <c r="A590" s="468" t="s">
        <v>532</v>
      </c>
      <c r="B590" s="469"/>
      <c r="C590" s="469"/>
      <c r="D590" s="470"/>
      <c r="E590" s="461"/>
      <c r="F590" s="461"/>
      <c r="G590" s="462"/>
      <c r="H590" s="462"/>
      <c r="I590" s="471"/>
      <c r="J590" s="471"/>
    </row>
    <row r="591" spans="1:10" x14ac:dyDescent="0.2">
      <c r="A591" s="463" t="s">
        <v>537</v>
      </c>
      <c r="B591" s="464"/>
      <c r="C591" s="464"/>
      <c r="D591" s="465"/>
      <c r="E591" s="472"/>
      <c r="F591" s="472"/>
      <c r="G591" s="472"/>
      <c r="H591" s="472"/>
      <c r="I591" s="473"/>
      <c r="J591" s="473"/>
    </row>
    <row r="592" spans="1:10" x14ac:dyDescent="0.2">
      <c r="A592" s="458"/>
      <c r="B592" s="459"/>
      <c r="C592" s="459"/>
      <c r="D592" s="460"/>
      <c r="E592" s="461"/>
      <c r="F592" s="461"/>
      <c r="G592" s="462"/>
      <c r="H592" s="462"/>
      <c r="I592" s="462"/>
      <c r="J592" s="462"/>
    </row>
    <row r="593" spans="1:10" x14ac:dyDescent="0.2">
      <c r="A593" s="458"/>
      <c r="B593" s="459"/>
      <c r="C593" s="459"/>
      <c r="D593" s="460"/>
      <c r="E593" s="461"/>
      <c r="F593" s="461"/>
      <c r="G593" s="462"/>
      <c r="H593" s="462"/>
      <c r="I593" s="462"/>
      <c r="J593" s="462"/>
    </row>
    <row r="594" spans="1:10" x14ac:dyDescent="0.2">
      <c r="A594" s="458"/>
      <c r="B594" s="459"/>
      <c r="C594" s="459"/>
      <c r="D594" s="460"/>
      <c r="E594" s="461"/>
      <c r="F594" s="461"/>
      <c r="G594" s="462"/>
      <c r="H594" s="462"/>
      <c r="I594" s="462"/>
      <c r="J594" s="462"/>
    </row>
    <row r="595" spans="1:10" x14ac:dyDescent="0.2">
      <c r="A595" s="437" t="s">
        <v>534</v>
      </c>
      <c r="B595" s="438"/>
      <c r="C595" s="438"/>
      <c r="D595" s="439"/>
      <c r="E595" s="440">
        <f>SUM(E585:E594)</f>
        <v>177636</v>
      </c>
      <c r="F595" s="440"/>
      <c r="G595" s="440">
        <f>SUM(G585:G594)</f>
        <v>0</v>
      </c>
      <c r="H595" s="440"/>
      <c r="I595" s="440">
        <f>SUM(I585:I594)</f>
        <v>0</v>
      </c>
      <c r="J595" s="440"/>
    </row>
    <row r="596" spans="1:10" ht="12.75" customHeight="1" x14ac:dyDescent="0.2">
      <c r="A596" s="441" t="s">
        <v>861</v>
      </c>
      <c r="B596" s="442"/>
      <c r="C596" s="442"/>
      <c r="D596" s="442"/>
      <c r="E596" s="442"/>
      <c r="F596" s="442"/>
      <c r="G596" s="442"/>
      <c r="H596" s="442"/>
      <c r="I596" s="442"/>
      <c r="J596" s="443"/>
    </row>
    <row r="597" spans="1:10" ht="12.75" customHeight="1" x14ac:dyDescent="0.2">
      <c r="A597" s="444" t="s">
        <v>862</v>
      </c>
      <c r="B597" s="445"/>
      <c r="C597" s="445"/>
      <c r="D597" s="445"/>
      <c r="E597" s="445"/>
      <c r="F597" s="445"/>
      <c r="G597" s="445"/>
      <c r="H597" s="445"/>
      <c r="I597" s="445"/>
      <c r="J597" s="446"/>
    </row>
    <row r="598" spans="1:10" ht="12.75" customHeight="1" x14ac:dyDescent="0.2">
      <c r="A598" s="444" t="s">
        <v>863</v>
      </c>
      <c r="B598" s="445"/>
      <c r="C598" s="445"/>
      <c r="D598" s="445"/>
      <c r="E598" s="445"/>
      <c r="F598" s="445"/>
      <c r="G598" s="445"/>
      <c r="H598" s="445"/>
      <c r="I598" s="445"/>
      <c r="J598" s="446"/>
    </row>
    <row r="599" spans="1:10" ht="12.75" customHeight="1" x14ac:dyDescent="0.2">
      <c r="A599" s="447" t="s">
        <v>864</v>
      </c>
      <c r="B599" s="448"/>
      <c r="C599" s="448"/>
      <c r="D599" s="448"/>
      <c r="E599" s="448"/>
      <c r="F599" s="448"/>
      <c r="G599" s="448"/>
      <c r="H599" s="448"/>
      <c r="I599" s="448"/>
      <c r="J599" s="449"/>
    </row>
    <row r="600" spans="1:10" x14ac:dyDescent="0.2">
      <c r="A600" s="324" t="s">
        <v>959</v>
      </c>
      <c r="B600" s="450"/>
      <c r="C600" s="450"/>
      <c r="D600" s="450"/>
      <c r="E600" s="450"/>
      <c r="F600" s="450"/>
      <c r="G600" s="450"/>
      <c r="H600" s="450"/>
      <c r="I600" s="450"/>
      <c r="J600" s="451"/>
    </row>
    <row r="601" spans="1:10" x14ac:dyDescent="0.2">
      <c r="A601" s="452"/>
      <c r="B601" s="453"/>
      <c r="C601" s="453"/>
      <c r="D601" s="453"/>
      <c r="E601" s="453"/>
      <c r="F601" s="453"/>
      <c r="G601" s="453"/>
      <c r="H601" s="453"/>
      <c r="I601" s="453"/>
      <c r="J601" s="454"/>
    </row>
    <row r="602" spans="1:10" x14ac:dyDescent="0.2">
      <c r="A602" s="452"/>
      <c r="B602" s="453"/>
      <c r="C602" s="453"/>
      <c r="D602" s="453"/>
      <c r="E602" s="453"/>
      <c r="F602" s="453"/>
      <c r="G602" s="453"/>
      <c r="H602" s="453"/>
      <c r="I602" s="453"/>
      <c r="J602" s="454"/>
    </row>
    <row r="603" spans="1:10" x14ac:dyDescent="0.2">
      <c r="A603" s="452"/>
      <c r="B603" s="453"/>
      <c r="C603" s="453"/>
      <c r="D603" s="453"/>
      <c r="E603" s="453"/>
      <c r="F603" s="453"/>
      <c r="G603" s="453"/>
      <c r="H603" s="453"/>
      <c r="I603" s="453"/>
      <c r="J603" s="454"/>
    </row>
    <row r="604" spans="1:10" x14ac:dyDescent="0.2">
      <c r="A604" s="452"/>
      <c r="B604" s="453"/>
      <c r="C604" s="453"/>
      <c r="D604" s="453"/>
      <c r="E604" s="453"/>
      <c r="F604" s="453"/>
      <c r="G604" s="453"/>
      <c r="H604" s="453"/>
      <c r="I604" s="453"/>
      <c r="J604" s="454"/>
    </row>
    <row r="605" spans="1:10" x14ac:dyDescent="0.2">
      <c r="A605" s="452"/>
      <c r="B605" s="453"/>
      <c r="C605" s="453"/>
      <c r="D605" s="453"/>
      <c r="E605" s="453"/>
      <c r="F605" s="453"/>
      <c r="G605" s="453"/>
      <c r="H605" s="453"/>
      <c r="I605" s="453"/>
      <c r="J605" s="454"/>
    </row>
    <row r="606" spans="1:10" x14ac:dyDescent="0.2">
      <c r="A606" s="452"/>
      <c r="B606" s="453"/>
      <c r="C606" s="453"/>
      <c r="D606" s="453"/>
      <c r="E606" s="453"/>
      <c r="F606" s="453"/>
      <c r="G606" s="453"/>
      <c r="H606" s="453"/>
      <c r="I606" s="453"/>
      <c r="J606" s="454"/>
    </row>
    <row r="607" spans="1:10" x14ac:dyDescent="0.2">
      <c r="A607" s="452"/>
      <c r="B607" s="453"/>
      <c r="C607" s="453"/>
      <c r="D607" s="453"/>
      <c r="E607" s="453"/>
      <c r="F607" s="453"/>
      <c r="G607" s="453"/>
      <c r="H607" s="453"/>
      <c r="I607" s="453"/>
      <c r="J607" s="454"/>
    </row>
    <row r="608" spans="1:10" x14ac:dyDescent="0.2">
      <c r="A608" s="452"/>
      <c r="B608" s="453"/>
      <c r="C608" s="453"/>
      <c r="D608" s="453"/>
      <c r="E608" s="453"/>
      <c r="F608" s="453"/>
      <c r="G608" s="453"/>
      <c r="H608" s="453"/>
      <c r="I608" s="453"/>
      <c r="J608" s="454"/>
    </row>
    <row r="609" spans="1:10" x14ac:dyDescent="0.2">
      <c r="A609" s="452"/>
      <c r="B609" s="453"/>
      <c r="C609" s="453"/>
      <c r="D609" s="453"/>
      <c r="E609" s="453"/>
      <c r="F609" s="453"/>
      <c r="G609" s="453"/>
      <c r="H609" s="453"/>
      <c r="I609" s="453"/>
      <c r="J609" s="454"/>
    </row>
    <row r="610" spans="1:10" x14ac:dyDescent="0.2">
      <c r="A610" s="452"/>
      <c r="B610" s="453"/>
      <c r="C610" s="453"/>
      <c r="D610" s="453"/>
      <c r="E610" s="453"/>
      <c r="F610" s="453"/>
      <c r="G610" s="453"/>
      <c r="H610" s="453"/>
      <c r="I610" s="453"/>
      <c r="J610" s="454"/>
    </row>
    <row r="611" spans="1:10" x14ac:dyDescent="0.2">
      <c r="A611" s="452"/>
      <c r="B611" s="453"/>
      <c r="C611" s="453"/>
      <c r="D611" s="453"/>
      <c r="E611" s="453"/>
      <c r="F611" s="453"/>
      <c r="G611" s="453"/>
      <c r="H611" s="453"/>
      <c r="I611" s="453"/>
      <c r="J611" s="454"/>
    </row>
    <row r="612" spans="1:10" x14ac:dyDescent="0.2">
      <c r="A612" s="452"/>
      <c r="B612" s="453"/>
      <c r="C612" s="453"/>
      <c r="D612" s="453"/>
      <c r="E612" s="453"/>
      <c r="F612" s="453"/>
      <c r="G612" s="453"/>
      <c r="H612" s="453"/>
      <c r="I612" s="453"/>
      <c r="J612" s="454"/>
    </row>
    <row r="613" spans="1:10" x14ac:dyDescent="0.2">
      <c r="A613" s="452"/>
      <c r="B613" s="453"/>
      <c r="C613" s="453"/>
      <c r="D613" s="453"/>
      <c r="E613" s="453"/>
      <c r="F613" s="453"/>
      <c r="G613" s="453"/>
      <c r="H613" s="453"/>
      <c r="I613" s="453"/>
      <c r="J613" s="454"/>
    </row>
    <row r="614" spans="1:10" x14ac:dyDescent="0.2">
      <c r="A614" s="452"/>
      <c r="B614" s="453"/>
      <c r="C614" s="453"/>
      <c r="D614" s="453"/>
      <c r="E614" s="453"/>
      <c r="F614" s="453"/>
      <c r="G614" s="453"/>
      <c r="H614" s="453"/>
      <c r="I614" s="453"/>
      <c r="J614" s="454"/>
    </row>
    <row r="615" spans="1:10" x14ac:dyDescent="0.2">
      <c r="A615" s="452"/>
      <c r="B615" s="453"/>
      <c r="C615" s="453"/>
      <c r="D615" s="453"/>
      <c r="E615" s="453"/>
      <c r="F615" s="453"/>
      <c r="G615" s="453"/>
      <c r="H615" s="453"/>
      <c r="I615" s="453"/>
      <c r="J615" s="454"/>
    </row>
    <row r="616" spans="1:10" x14ac:dyDescent="0.2">
      <c r="A616" s="452"/>
      <c r="B616" s="453"/>
      <c r="C616" s="453"/>
      <c r="D616" s="453"/>
      <c r="E616" s="453"/>
      <c r="F616" s="453"/>
      <c r="G616" s="453"/>
      <c r="H616" s="453"/>
      <c r="I616" s="453"/>
      <c r="J616" s="454"/>
    </row>
    <row r="617" spans="1:10" x14ac:dyDescent="0.2">
      <c r="A617" s="452"/>
      <c r="B617" s="453"/>
      <c r="C617" s="453"/>
      <c r="D617" s="453"/>
      <c r="E617" s="453"/>
      <c r="F617" s="453"/>
      <c r="G617" s="453"/>
      <c r="H617" s="453"/>
      <c r="I617" s="453"/>
      <c r="J617" s="454"/>
    </row>
    <row r="618" spans="1:10" x14ac:dyDescent="0.2">
      <c r="A618" s="452"/>
      <c r="B618" s="453"/>
      <c r="C618" s="453"/>
      <c r="D618" s="453"/>
      <c r="E618" s="453"/>
      <c r="F618" s="453"/>
      <c r="G618" s="453"/>
      <c r="H618" s="453"/>
      <c r="I618" s="453"/>
      <c r="J618" s="454"/>
    </row>
    <row r="619" spans="1:10" x14ac:dyDescent="0.2">
      <c r="A619" s="452"/>
      <c r="B619" s="453"/>
      <c r="C619" s="453"/>
      <c r="D619" s="453"/>
      <c r="E619" s="453"/>
      <c r="F619" s="453"/>
      <c r="G619" s="453"/>
      <c r="H619" s="453"/>
      <c r="I619" s="453"/>
      <c r="J619" s="454"/>
    </row>
    <row r="620" spans="1:10" x14ac:dyDescent="0.2">
      <c r="A620" s="452"/>
      <c r="B620" s="453"/>
      <c r="C620" s="453"/>
      <c r="D620" s="453"/>
      <c r="E620" s="453"/>
      <c r="F620" s="453"/>
      <c r="G620" s="453"/>
      <c r="H620" s="453"/>
      <c r="I620" s="453"/>
      <c r="J620" s="454"/>
    </row>
    <row r="621" spans="1:10" x14ac:dyDescent="0.2">
      <c r="A621" s="452"/>
      <c r="B621" s="453"/>
      <c r="C621" s="453"/>
      <c r="D621" s="453"/>
      <c r="E621" s="453"/>
      <c r="F621" s="453"/>
      <c r="G621" s="453"/>
      <c r="H621" s="453"/>
      <c r="I621" s="453"/>
      <c r="J621" s="454"/>
    </row>
    <row r="622" spans="1:10" x14ac:dyDescent="0.2">
      <c r="A622" s="452"/>
      <c r="B622" s="453"/>
      <c r="C622" s="453"/>
      <c r="D622" s="453"/>
      <c r="E622" s="453"/>
      <c r="F622" s="453"/>
      <c r="G622" s="453"/>
      <c r="H622" s="453"/>
      <c r="I622" s="453"/>
      <c r="J622" s="454"/>
    </row>
    <row r="623" spans="1:10" x14ac:dyDescent="0.2">
      <c r="A623" s="452"/>
      <c r="B623" s="453"/>
      <c r="C623" s="453"/>
      <c r="D623" s="453"/>
      <c r="E623" s="453"/>
      <c r="F623" s="453"/>
      <c r="G623" s="453"/>
      <c r="H623" s="453"/>
      <c r="I623" s="453"/>
      <c r="J623" s="454"/>
    </row>
    <row r="624" spans="1:10" x14ac:dyDescent="0.2">
      <c r="A624" s="452"/>
      <c r="B624" s="453"/>
      <c r="C624" s="453"/>
      <c r="D624" s="453"/>
      <c r="E624" s="453"/>
      <c r="F624" s="453"/>
      <c r="G624" s="453"/>
      <c r="H624" s="453"/>
      <c r="I624" s="453"/>
      <c r="J624" s="454"/>
    </row>
    <row r="625" spans="1:10" x14ac:dyDescent="0.2">
      <c r="A625" s="452"/>
      <c r="B625" s="453"/>
      <c r="C625" s="453"/>
      <c r="D625" s="453"/>
      <c r="E625" s="453"/>
      <c r="F625" s="453"/>
      <c r="G625" s="453"/>
      <c r="H625" s="453"/>
      <c r="I625" s="453"/>
      <c r="J625" s="454"/>
    </row>
    <row r="626" spans="1:10" x14ac:dyDescent="0.2">
      <c r="A626" s="452"/>
      <c r="B626" s="453"/>
      <c r="C626" s="453"/>
      <c r="D626" s="453"/>
      <c r="E626" s="453"/>
      <c r="F626" s="453"/>
      <c r="G626" s="453"/>
      <c r="H626" s="453"/>
      <c r="I626" s="453"/>
      <c r="J626" s="454"/>
    </row>
    <row r="627" spans="1:10" x14ac:dyDescent="0.2">
      <c r="A627" s="452"/>
      <c r="B627" s="453"/>
      <c r="C627" s="453"/>
      <c r="D627" s="453"/>
      <c r="E627" s="453"/>
      <c r="F627" s="453"/>
      <c r="G627" s="453"/>
      <c r="H627" s="453"/>
      <c r="I627" s="453"/>
      <c r="J627" s="454"/>
    </row>
    <row r="628" spans="1:10" x14ac:dyDescent="0.2">
      <c r="A628" s="452"/>
      <c r="B628" s="453"/>
      <c r="C628" s="453"/>
      <c r="D628" s="453"/>
      <c r="E628" s="453"/>
      <c r="F628" s="453"/>
      <c r="G628" s="453"/>
      <c r="H628" s="453"/>
      <c r="I628" s="453"/>
      <c r="J628" s="454"/>
    </row>
    <row r="629" spans="1:10" x14ac:dyDescent="0.2">
      <c r="A629" s="452"/>
      <c r="B629" s="453"/>
      <c r="C629" s="453"/>
      <c r="D629" s="453"/>
      <c r="E629" s="453"/>
      <c r="F629" s="453"/>
      <c r="G629" s="453"/>
      <c r="H629" s="453"/>
      <c r="I629" s="453"/>
      <c r="J629" s="454"/>
    </row>
    <row r="630" spans="1:10" x14ac:dyDescent="0.2">
      <c r="A630" s="452"/>
      <c r="B630" s="453"/>
      <c r="C630" s="453"/>
      <c r="D630" s="453"/>
      <c r="E630" s="453"/>
      <c r="F630" s="453"/>
      <c r="G630" s="453"/>
      <c r="H630" s="453"/>
      <c r="I630" s="453"/>
      <c r="J630" s="454"/>
    </row>
    <row r="631" spans="1:10" x14ac:dyDescent="0.2">
      <c r="A631" s="452"/>
      <c r="B631" s="453"/>
      <c r="C631" s="453"/>
      <c r="D631" s="453"/>
      <c r="E631" s="453"/>
      <c r="F631" s="453"/>
      <c r="G631" s="453"/>
      <c r="H631" s="453"/>
      <c r="I631" s="453"/>
      <c r="J631" s="454"/>
    </row>
    <row r="632" spans="1:10" x14ac:dyDescent="0.2">
      <c r="A632" s="452"/>
      <c r="B632" s="453"/>
      <c r="C632" s="453"/>
      <c r="D632" s="453"/>
      <c r="E632" s="453"/>
      <c r="F632" s="453"/>
      <c r="G632" s="453"/>
      <c r="H632" s="453"/>
      <c r="I632" s="453"/>
      <c r="J632" s="454"/>
    </row>
    <row r="633" spans="1:10" x14ac:dyDescent="0.2">
      <c r="A633" s="452"/>
      <c r="B633" s="453"/>
      <c r="C633" s="453"/>
      <c r="D633" s="453"/>
      <c r="E633" s="453"/>
      <c r="F633" s="453"/>
      <c r="G633" s="453"/>
      <c r="H633" s="453"/>
      <c r="I633" s="453"/>
      <c r="J633" s="454"/>
    </row>
    <row r="634" spans="1:10" x14ac:dyDescent="0.2">
      <c r="A634" s="455"/>
      <c r="B634" s="456"/>
      <c r="C634" s="456"/>
      <c r="D634" s="456"/>
      <c r="E634" s="456"/>
      <c r="F634" s="456"/>
      <c r="G634" s="456"/>
      <c r="H634" s="456"/>
      <c r="I634" s="456"/>
      <c r="J634" s="457"/>
    </row>
    <row r="636" spans="1:10" ht="15.75" x14ac:dyDescent="0.25">
      <c r="A636" s="382" t="s">
        <v>848</v>
      </c>
      <c r="B636" s="383"/>
      <c r="C636" s="383"/>
      <c r="D636" s="383"/>
      <c r="E636" s="383"/>
      <c r="F636" s="383"/>
      <c r="G636" s="383"/>
      <c r="H636" s="380" t="str">
        <f>'CONTACT INFORMATION'!$A$24</f>
        <v>Alameda</v>
      </c>
      <c r="I636" s="380"/>
      <c r="J636" s="381"/>
    </row>
    <row r="637" spans="1:10" ht="8.1" customHeight="1" x14ac:dyDescent="0.2">
      <c r="A637" s="163"/>
      <c r="B637" s="163"/>
      <c r="C637" s="163"/>
      <c r="D637" s="163"/>
      <c r="E637" s="163"/>
      <c r="F637" s="163"/>
      <c r="G637" s="163"/>
      <c r="H637" s="163"/>
      <c r="I637" s="163"/>
      <c r="J637" s="163"/>
    </row>
    <row r="638" spans="1:10" ht="15" x14ac:dyDescent="0.25">
      <c r="A638" s="484" t="s">
        <v>860</v>
      </c>
      <c r="B638" s="485"/>
      <c r="C638" s="485"/>
      <c r="D638" s="485"/>
      <c r="E638" s="485"/>
      <c r="F638" s="485"/>
      <c r="G638" s="485"/>
      <c r="H638" s="485"/>
      <c r="I638" s="485"/>
      <c r="J638" s="486"/>
    </row>
    <row r="639" spans="1:10" x14ac:dyDescent="0.2">
      <c r="A639" s="487" t="s">
        <v>854</v>
      </c>
      <c r="B639" s="488"/>
      <c r="C639" s="488"/>
      <c r="D639" s="489"/>
      <c r="E639" s="490" t="s">
        <v>929</v>
      </c>
      <c r="F639" s="491"/>
      <c r="G639" s="491"/>
      <c r="H639" s="491"/>
      <c r="I639" s="491"/>
      <c r="J639" s="492"/>
    </row>
    <row r="640" spans="1:10" x14ac:dyDescent="0.2">
      <c r="A640" s="496" t="s">
        <v>853</v>
      </c>
      <c r="B640" s="497"/>
      <c r="C640" s="497"/>
      <c r="D640" s="498"/>
      <c r="E640" s="493"/>
      <c r="F640" s="494"/>
      <c r="G640" s="494"/>
      <c r="H640" s="494"/>
      <c r="I640" s="494"/>
      <c r="J640" s="495"/>
    </row>
    <row r="641" spans="1:10" x14ac:dyDescent="0.2">
      <c r="A641" s="474" t="s">
        <v>808</v>
      </c>
      <c r="B641" s="475"/>
      <c r="C641" s="475"/>
      <c r="D641" s="476"/>
      <c r="E641" s="477" t="s">
        <v>510</v>
      </c>
      <c r="F641" s="478"/>
      <c r="G641" s="478"/>
      <c r="H641" s="478"/>
      <c r="I641" s="478"/>
      <c r="J641" s="479"/>
    </row>
    <row r="642" spans="1:10" ht="27" customHeight="1" x14ac:dyDescent="0.2">
      <c r="A642" s="157"/>
      <c r="B642" s="206"/>
      <c r="C642" s="206"/>
      <c r="D642" s="206"/>
      <c r="E642" s="480" t="s">
        <v>535</v>
      </c>
      <c r="F642" s="481"/>
      <c r="G642" s="480" t="s">
        <v>533</v>
      </c>
      <c r="H642" s="481"/>
      <c r="I642" s="482" t="s">
        <v>849</v>
      </c>
      <c r="J642" s="483"/>
    </row>
    <row r="643" spans="1:10" x14ac:dyDescent="0.2">
      <c r="A643" s="463" t="s">
        <v>527</v>
      </c>
      <c r="B643" s="464"/>
      <c r="C643" s="464"/>
      <c r="D643" s="465"/>
      <c r="E643" s="466"/>
      <c r="F643" s="466"/>
      <c r="G643" s="466"/>
      <c r="H643" s="466"/>
      <c r="I643" s="467"/>
      <c r="J643" s="467"/>
    </row>
    <row r="644" spans="1:10" x14ac:dyDescent="0.2">
      <c r="A644" s="468" t="s">
        <v>528</v>
      </c>
      <c r="B644" s="469"/>
      <c r="C644" s="469"/>
      <c r="D644" s="470"/>
      <c r="E644" s="461"/>
      <c r="F644" s="461"/>
      <c r="G644" s="462"/>
      <c r="H644" s="462"/>
      <c r="I644" s="471"/>
      <c r="J644" s="471"/>
    </row>
    <row r="645" spans="1:10" x14ac:dyDescent="0.2">
      <c r="A645" s="463" t="s">
        <v>529</v>
      </c>
      <c r="B645" s="464"/>
      <c r="C645" s="464"/>
      <c r="D645" s="465"/>
      <c r="E645" s="466">
        <v>156143</v>
      </c>
      <c r="F645" s="466"/>
      <c r="G645" s="466"/>
      <c r="H645" s="466"/>
      <c r="I645" s="467"/>
      <c r="J645" s="467"/>
    </row>
    <row r="646" spans="1:10" x14ac:dyDescent="0.2">
      <c r="A646" s="468" t="s">
        <v>530</v>
      </c>
      <c r="B646" s="469"/>
      <c r="C646" s="469"/>
      <c r="D646" s="470"/>
      <c r="E646" s="461"/>
      <c r="F646" s="461"/>
      <c r="G646" s="462"/>
      <c r="H646" s="462"/>
      <c r="I646" s="471"/>
      <c r="J646" s="471"/>
    </row>
    <row r="647" spans="1:10" x14ac:dyDescent="0.2">
      <c r="A647" s="463" t="s">
        <v>531</v>
      </c>
      <c r="B647" s="464"/>
      <c r="C647" s="464"/>
      <c r="D647" s="465"/>
      <c r="E647" s="466"/>
      <c r="F647" s="466"/>
      <c r="G647" s="466"/>
      <c r="H647" s="466"/>
      <c r="I647" s="467"/>
      <c r="J647" s="467"/>
    </row>
    <row r="648" spans="1:10" x14ac:dyDescent="0.2">
      <c r="A648" s="468" t="s">
        <v>532</v>
      </c>
      <c r="B648" s="469"/>
      <c r="C648" s="469"/>
      <c r="D648" s="470"/>
      <c r="E648" s="461"/>
      <c r="F648" s="461"/>
      <c r="G648" s="462"/>
      <c r="H648" s="462"/>
      <c r="I648" s="471"/>
      <c r="J648" s="471"/>
    </row>
    <row r="649" spans="1:10" x14ac:dyDescent="0.2">
      <c r="A649" s="463" t="s">
        <v>537</v>
      </c>
      <c r="B649" s="464"/>
      <c r="C649" s="464"/>
      <c r="D649" s="465"/>
      <c r="E649" s="472"/>
      <c r="F649" s="472"/>
      <c r="G649" s="472"/>
      <c r="H649" s="472"/>
      <c r="I649" s="473"/>
      <c r="J649" s="473"/>
    </row>
    <row r="650" spans="1:10" x14ac:dyDescent="0.2">
      <c r="A650" s="458"/>
      <c r="B650" s="459"/>
      <c r="C650" s="459"/>
      <c r="D650" s="460"/>
      <c r="E650" s="461"/>
      <c r="F650" s="461"/>
      <c r="G650" s="462"/>
      <c r="H650" s="462"/>
      <c r="I650" s="462"/>
      <c r="J650" s="462"/>
    </row>
    <row r="651" spans="1:10" x14ac:dyDescent="0.2">
      <c r="A651" s="458"/>
      <c r="B651" s="459"/>
      <c r="C651" s="459"/>
      <c r="D651" s="460"/>
      <c r="E651" s="461"/>
      <c r="F651" s="461"/>
      <c r="G651" s="462"/>
      <c r="H651" s="462"/>
      <c r="I651" s="462"/>
      <c r="J651" s="462"/>
    </row>
    <row r="652" spans="1:10" x14ac:dyDescent="0.2">
      <c r="A652" s="458"/>
      <c r="B652" s="459"/>
      <c r="C652" s="459"/>
      <c r="D652" s="460"/>
      <c r="E652" s="461"/>
      <c r="F652" s="461"/>
      <c r="G652" s="462"/>
      <c r="H652" s="462"/>
      <c r="I652" s="462"/>
      <c r="J652" s="462"/>
    </row>
    <row r="653" spans="1:10" x14ac:dyDescent="0.2">
      <c r="A653" s="437" t="s">
        <v>534</v>
      </c>
      <c r="B653" s="438"/>
      <c r="C653" s="438"/>
      <c r="D653" s="439"/>
      <c r="E653" s="440">
        <f>SUM(E643:E652)</f>
        <v>156143</v>
      </c>
      <c r="F653" s="440"/>
      <c r="G653" s="440">
        <f>SUM(G643:G652)</f>
        <v>0</v>
      </c>
      <c r="H653" s="440"/>
      <c r="I653" s="440">
        <f>SUM(I643:I652)</f>
        <v>0</v>
      </c>
      <c r="J653" s="440"/>
    </row>
    <row r="654" spans="1:10" x14ac:dyDescent="0.2">
      <c r="A654" s="441" t="s">
        <v>861</v>
      </c>
      <c r="B654" s="442"/>
      <c r="C654" s="442"/>
      <c r="D654" s="442"/>
      <c r="E654" s="442"/>
      <c r="F654" s="442"/>
      <c r="G654" s="442"/>
      <c r="H654" s="442"/>
      <c r="I654" s="442"/>
      <c r="J654" s="443"/>
    </row>
    <row r="655" spans="1:10" x14ac:dyDescent="0.2">
      <c r="A655" s="444" t="s">
        <v>862</v>
      </c>
      <c r="B655" s="445"/>
      <c r="C655" s="445"/>
      <c r="D655" s="445"/>
      <c r="E655" s="445"/>
      <c r="F655" s="445"/>
      <c r="G655" s="445"/>
      <c r="H655" s="445"/>
      <c r="I655" s="445"/>
      <c r="J655" s="446"/>
    </row>
    <row r="656" spans="1:10" x14ac:dyDescent="0.2">
      <c r="A656" s="444" t="s">
        <v>863</v>
      </c>
      <c r="B656" s="445"/>
      <c r="C656" s="445"/>
      <c r="D656" s="445"/>
      <c r="E656" s="445"/>
      <c r="F656" s="445"/>
      <c r="G656" s="445"/>
      <c r="H656" s="445"/>
      <c r="I656" s="445"/>
      <c r="J656" s="446"/>
    </row>
    <row r="657" spans="1:10" x14ac:dyDescent="0.2">
      <c r="A657" s="447" t="s">
        <v>864</v>
      </c>
      <c r="B657" s="448"/>
      <c r="C657" s="448"/>
      <c r="D657" s="448"/>
      <c r="E657" s="448"/>
      <c r="F657" s="448"/>
      <c r="G657" s="448"/>
      <c r="H657" s="448"/>
      <c r="I657" s="448"/>
      <c r="J657" s="449"/>
    </row>
    <row r="658" spans="1:10" x14ac:dyDescent="0.2">
      <c r="A658" s="324" t="s">
        <v>930</v>
      </c>
      <c r="B658" s="450"/>
      <c r="C658" s="450"/>
      <c r="D658" s="450"/>
      <c r="E658" s="450"/>
      <c r="F658" s="450"/>
      <c r="G658" s="450"/>
      <c r="H658" s="450"/>
      <c r="I658" s="450"/>
      <c r="J658" s="451"/>
    </row>
    <row r="659" spans="1:10" x14ac:dyDescent="0.2">
      <c r="A659" s="452"/>
      <c r="B659" s="453"/>
      <c r="C659" s="453"/>
      <c r="D659" s="453"/>
      <c r="E659" s="453"/>
      <c r="F659" s="453"/>
      <c r="G659" s="453"/>
      <c r="H659" s="453"/>
      <c r="I659" s="453"/>
      <c r="J659" s="454"/>
    </row>
    <row r="660" spans="1:10" x14ac:dyDescent="0.2">
      <c r="A660" s="452"/>
      <c r="B660" s="453"/>
      <c r="C660" s="453"/>
      <c r="D660" s="453"/>
      <c r="E660" s="453"/>
      <c r="F660" s="453"/>
      <c r="G660" s="453"/>
      <c r="H660" s="453"/>
      <c r="I660" s="453"/>
      <c r="J660" s="454"/>
    </row>
    <row r="661" spans="1:10" x14ac:dyDescent="0.2">
      <c r="A661" s="452"/>
      <c r="B661" s="453"/>
      <c r="C661" s="453"/>
      <c r="D661" s="453"/>
      <c r="E661" s="453"/>
      <c r="F661" s="453"/>
      <c r="G661" s="453"/>
      <c r="H661" s="453"/>
      <c r="I661" s="453"/>
      <c r="J661" s="454"/>
    </row>
    <row r="662" spans="1:10" x14ac:dyDescent="0.2">
      <c r="A662" s="452"/>
      <c r="B662" s="453"/>
      <c r="C662" s="453"/>
      <c r="D662" s="453"/>
      <c r="E662" s="453"/>
      <c r="F662" s="453"/>
      <c r="G662" s="453"/>
      <c r="H662" s="453"/>
      <c r="I662" s="453"/>
      <c r="J662" s="454"/>
    </row>
    <row r="663" spans="1:10" x14ac:dyDescent="0.2">
      <c r="A663" s="452"/>
      <c r="B663" s="453"/>
      <c r="C663" s="453"/>
      <c r="D663" s="453"/>
      <c r="E663" s="453"/>
      <c r="F663" s="453"/>
      <c r="G663" s="453"/>
      <c r="H663" s="453"/>
      <c r="I663" s="453"/>
      <c r="J663" s="454"/>
    </row>
    <row r="664" spans="1:10" x14ac:dyDescent="0.2">
      <c r="A664" s="452"/>
      <c r="B664" s="453"/>
      <c r="C664" s="453"/>
      <c r="D664" s="453"/>
      <c r="E664" s="453"/>
      <c r="F664" s="453"/>
      <c r="G664" s="453"/>
      <c r="H664" s="453"/>
      <c r="I664" s="453"/>
      <c r="J664" s="454"/>
    </row>
    <row r="665" spans="1:10" x14ac:dyDescent="0.2">
      <c r="A665" s="452"/>
      <c r="B665" s="453"/>
      <c r="C665" s="453"/>
      <c r="D665" s="453"/>
      <c r="E665" s="453"/>
      <c r="F665" s="453"/>
      <c r="G665" s="453"/>
      <c r="H665" s="453"/>
      <c r="I665" s="453"/>
      <c r="J665" s="454"/>
    </row>
    <row r="666" spans="1:10" x14ac:dyDescent="0.2">
      <c r="A666" s="452"/>
      <c r="B666" s="453"/>
      <c r="C666" s="453"/>
      <c r="D666" s="453"/>
      <c r="E666" s="453"/>
      <c r="F666" s="453"/>
      <c r="G666" s="453"/>
      <c r="H666" s="453"/>
      <c r="I666" s="453"/>
      <c r="J666" s="454"/>
    </row>
    <row r="667" spans="1:10" x14ac:dyDescent="0.2">
      <c r="A667" s="452"/>
      <c r="B667" s="453"/>
      <c r="C667" s="453"/>
      <c r="D667" s="453"/>
      <c r="E667" s="453"/>
      <c r="F667" s="453"/>
      <c r="G667" s="453"/>
      <c r="H667" s="453"/>
      <c r="I667" s="453"/>
      <c r="J667" s="454"/>
    </row>
    <row r="668" spans="1:10" x14ac:dyDescent="0.2">
      <c r="A668" s="452"/>
      <c r="B668" s="453"/>
      <c r="C668" s="453"/>
      <c r="D668" s="453"/>
      <c r="E668" s="453"/>
      <c r="F668" s="453"/>
      <c r="G668" s="453"/>
      <c r="H668" s="453"/>
      <c r="I668" s="453"/>
      <c r="J668" s="454"/>
    </row>
    <row r="669" spans="1:10" x14ac:dyDescent="0.2">
      <c r="A669" s="452"/>
      <c r="B669" s="453"/>
      <c r="C669" s="453"/>
      <c r="D669" s="453"/>
      <c r="E669" s="453"/>
      <c r="F669" s="453"/>
      <c r="G669" s="453"/>
      <c r="H669" s="453"/>
      <c r="I669" s="453"/>
      <c r="J669" s="454"/>
    </row>
    <row r="670" spans="1:10" x14ac:dyDescent="0.2">
      <c r="A670" s="452"/>
      <c r="B670" s="453"/>
      <c r="C670" s="453"/>
      <c r="D670" s="453"/>
      <c r="E670" s="453"/>
      <c r="F670" s="453"/>
      <c r="G670" s="453"/>
      <c r="H670" s="453"/>
      <c r="I670" s="453"/>
      <c r="J670" s="454"/>
    </row>
    <row r="671" spans="1:10" x14ac:dyDescent="0.2">
      <c r="A671" s="452"/>
      <c r="B671" s="453"/>
      <c r="C671" s="453"/>
      <c r="D671" s="453"/>
      <c r="E671" s="453"/>
      <c r="F671" s="453"/>
      <c r="G671" s="453"/>
      <c r="H671" s="453"/>
      <c r="I671" s="453"/>
      <c r="J671" s="454"/>
    </row>
    <row r="672" spans="1:10" x14ac:dyDescent="0.2">
      <c r="A672" s="452"/>
      <c r="B672" s="453"/>
      <c r="C672" s="453"/>
      <c r="D672" s="453"/>
      <c r="E672" s="453"/>
      <c r="F672" s="453"/>
      <c r="G672" s="453"/>
      <c r="H672" s="453"/>
      <c r="I672" s="453"/>
      <c r="J672" s="454"/>
    </row>
    <row r="673" spans="1:10" x14ac:dyDescent="0.2">
      <c r="A673" s="452"/>
      <c r="B673" s="453"/>
      <c r="C673" s="453"/>
      <c r="D673" s="453"/>
      <c r="E673" s="453"/>
      <c r="F673" s="453"/>
      <c r="G673" s="453"/>
      <c r="H673" s="453"/>
      <c r="I673" s="453"/>
      <c r="J673" s="454"/>
    </row>
    <row r="674" spans="1:10" x14ac:dyDescent="0.2">
      <c r="A674" s="452"/>
      <c r="B674" s="453"/>
      <c r="C674" s="453"/>
      <c r="D674" s="453"/>
      <c r="E674" s="453"/>
      <c r="F674" s="453"/>
      <c r="G674" s="453"/>
      <c r="H674" s="453"/>
      <c r="I674" s="453"/>
      <c r="J674" s="454"/>
    </row>
    <row r="675" spans="1:10" x14ac:dyDescent="0.2">
      <c r="A675" s="452"/>
      <c r="B675" s="453"/>
      <c r="C675" s="453"/>
      <c r="D675" s="453"/>
      <c r="E675" s="453"/>
      <c r="F675" s="453"/>
      <c r="G675" s="453"/>
      <c r="H675" s="453"/>
      <c r="I675" s="453"/>
      <c r="J675" s="454"/>
    </row>
    <row r="676" spans="1:10" x14ac:dyDescent="0.2">
      <c r="A676" s="452"/>
      <c r="B676" s="453"/>
      <c r="C676" s="453"/>
      <c r="D676" s="453"/>
      <c r="E676" s="453"/>
      <c r="F676" s="453"/>
      <c r="G676" s="453"/>
      <c r="H676" s="453"/>
      <c r="I676" s="453"/>
      <c r="J676" s="454"/>
    </row>
    <row r="677" spans="1:10" x14ac:dyDescent="0.2">
      <c r="A677" s="452"/>
      <c r="B677" s="453"/>
      <c r="C677" s="453"/>
      <c r="D677" s="453"/>
      <c r="E677" s="453"/>
      <c r="F677" s="453"/>
      <c r="G677" s="453"/>
      <c r="H677" s="453"/>
      <c r="I677" s="453"/>
      <c r="J677" s="454"/>
    </row>
    <row r="678" spans="1:10" x14ac:dyDescent="0.2">
      <c r="A678" s="452"/>
      <c r="B678" s="453"/>
      <c r="C678" s="453"/>
      <c r="D678" s="453"/>
      <c r="E678" s="453"/>
      <c r="F678" s="453"/>
      <c r="G678" s="453"/>
      <c r="H678" s="453"/>
      <c r="I678" s="453"/>
      <c r="J678" s="454"/>
    </row>
    <row r="679" spans="1:10" x14ac:dyDescent="0.2">
      <c r="A679" s="452"/>
      <c r="B679" s="453"/>
      <c r="C679" s="453"/>
      <c r="D679" s="453"/>
      <c r="E679" s="453"/>
      <c r="F679" s="453"/>
      <c r="G679" s="453"/>
      <c r="H679" s="453"/>
      <c r="I679" s="453"/>
      <c r="J679" s="454"/>
    </row>
    <row r="680" spans="1:10" x14ac:dyDescent="0.2">
      <c r="A680" s="452"/>
      <c r="B680" s="453"/>
      <c r="C680" s="453"/>
      <c r="D680" s="453"/>
      <c r="E680" s="453"/>
      <c r="F680" s="453"/>
      <c r="G680" s="453"/>
      <c r="H680" s="453"/>
      <c r="I680" s="453"/>
      <c r="J680" s="454"/>
    </row>
    <row r="681" spans="1:10" x14ac:dyDescent="0.2">
      <c r="A681" s="452"/>
      <c r="B681" s="453"/>
      <c r="C681" s="453"/>
      <c r="D681" s="453"/>
      <c r="E681" s="453"/>
      <c r="F681" s="453"/>
      <c r="G681" s="453"/>
      <c r="H681" s="453"/>
      <c r="I681" s="453"/>
      <c r="J681" s="454"/>
    </row>
    <row r="682" spans="1:10" x14ac:dyDescent="0.2">
      <c r="A682" s="452"/>
      <c r="B682" s="453"/>
      <c r="C682" s="453"/>
      <c r="D682" s="453"/>
      <c r="E682" s="453"/>
      <c r="F682" s="453"/>
      <c r="G682" s="453"/>
      <c r="H682" s="453"/>
      <c r="I682" s="453"/>
      <c r="J682" s="454"/>
    </row>
    <row r="683" spans="1:10" x14ac:dyDescent="0.2">
      <c r="A683" s="452"/>
      <c r="B683" s="453"/>
      <c r="C683" s="453"/>
      <c r="D683" s="453"/>
      <c r="E683" s="453"/>
      <c r="F683" s="453"/>
      <c r="G683" s="453"/>
      <c r="H683" s="453"/>
      <c r="I683" s="453"/>
      <c r="J683" s="454"/>
    </row>
    <row r="684" spans="1:10" x14ac:dyDescent="0.2">
      <c r="A684" s="452"/>
      <c r="B684" s="453"/>
      <c r="C684" s="453"/>
      <c r="D684" s="453"/>
      <c r="E684" s="453"/>
      <c r="F684" s="453"/>
      <c r="G684" s="453"/>
      <c r="H684" s="453"/>
      <c r="I684" s="453"/>
      <c r="J684" s="454"/>
    </row>
    <row r="685" spans="1:10" x14ac:dyDescent="0.2">
      <c r="A685" s="452"/>
      <c r="B685" s="453"/>
      <c r="C685" s="453"/>
      <c r="D685" s="453"/>
      <c r="E685" s="453"/>
      <c r="F685" s="453"/>
      <c r="G685" s="453"/>
      <c r="H685" s="453"/>
      <c r="I685" s="453"/>
      <c r="J685" s="454"/>
    </row>
    <row r="686" spans="1:10" x14ac:dyDescent="0.2">
      <c r="A686" s="452"/>
      <c r="B686" s="453"/>
      <c r="C686" s="453"/>
      <c r="D686" s="453"/>
      <c r="E686" s="453"/>
      <c r="F686" s="453"/>
      <c r="G686" s="453"/>
      <c r="H686" s="453"/>
      <c r="I686" s="453"/>
      <c r="J686" s="454"/>
    </row>
    <row r="687" spans="1:10" x14ac:dyDescent="0.2">
      <c r="A687" s="452"/>
      <c r="B687" s="453"/>
      <c r="C687" s="453"/>
      <c r="D687" s="453"/>
      <c r="E687" s="453"/>
      <c r="F687" s="453"/>
      <c r="G687" s="453"/>
      <c r="H687" s="453"/>
      <c r="I687" s="453"/>
      <c r="J687" s="454"/>
    </row>
    <row r="688" spans="1:10" x14ac:dyDescent="0.2">
      <c r="A688" s="452"/>
      <c r="B688" s="453"/>
      <c r="C688" s="453"/>
      <c r="D688" s="453"/>
      <c r="E688" s="453"/>
      <c r="F688" s="453"/>
      <c r="G688" s="453"/>
      <c r="H688" s="453"/>
      <c r="I688" s="453"/>
      <c r="J688" s="454"/>
    </row>
    <row r="689" spans="1:10" x14ac:dyDescent="0.2">
      <c r="A689" s="452"/>
      <c r="B689" s="453"/>
      <c r="C689" s="453"/>
      <c r="D689" s="453"/>
      <c r="E689" s="453"/>
      <c r="F689" s="453"/>
      <c r="G689" s="453"/>
      <c r="H689" s="453"/>
      <c r="I689" s="453"/>
      <c r="J689" s="454"/>
    </row>
    <row r="690" spans="1:10" x14ac:dyDescent="0.2">
      <c r="A690" s="452"/>
      <c r="B690" s="453"/>
      <c r="C690" s="453"/>
      <c r="D690" s="453"/>
      <c r="E690" s="453"/>
      <c r="F690" s="453"/>
      <c r="G690" s="453"/>
      <c r="H690" s="453"/>
      <c r="I690" s="453"/>
      <c r="J690" s="454"/>
    </row>
    <row r="691" spans="1:10" x14ac:dyDescent="0.2">
      <c r="A691" s="452"/>
      <c r="B691" s="453"/>
      <c r="C691" s="453"/>
      <c r="D691" s="453"/>
      <c r="E691" s="453"/>
      <c r="F691" s="453"/>
      <c r="G691" s="453"/>
      <c r="H691" s="453"/>
      <c r="I691" s="453"/>
      <c r="J691" s="454"/>
    </row>
    <row r="692" spans="1:10" x14ac:dyDescent="0.2">
      <c r="A692" s="455"/>
      <c r="B692" s="456"/>
      <c r="C692" s="456"/>
      <c r="D692" s="456"/>
      <c r="E692" s="456"/>
      <c r="F692" s="456"/>
      <c r="G692" s="456"/>
      <c r="H692" s="456"/>
      <c r="I692" s="456"/>
      <c r="J692" s="457"/>
    </row>
    <row r="694" spans="1:10" ht="15.75" x14ac:dyDescent="0.25">
      <c r="A694" s="382" t="s">
        <v>848</v>
      </c>
      <c r="B694" s="383"/>
      <c r="C694" s="383"/>
      <c r="D694" s="383"/>
      <c r="E694" s="383"/>
      <c r="F694" s="383"/>
      <c r="G694" s="383"/>
      <c r="H694" s="380" t="str">
        <f>'CONTACT INFORMATION'!$A$24</f>
        <v>Alameda</v>
      </c>
      <c r="I694" s="380"/>
      <c r="J694" s="381"/>
    </row>
    <row r="695" spans="1:10" ht="8.1" customHeight="1" x14ac:dyDescent="0.2">
      <c r="A695" s="163"/>
      <c r="B695" s="163"/>
      <c r="C695" s="163"/>
      <c r="D695" s="163"/>
      <c r="E695" s="163"/>
      <c r="F695" s="163"/>
      <c r="G695" s="163"/>
      <c r="H695" s="163"/>
      <c r="I695" s="163"/>
      <c r="J695" s="163"/>
    </row>
    <row r="696" spans="1:10" ht="8.1" customHeight="1" x14ac:dyDescent="0.2">
      <c r="A696" s="163"/>
      <c r="B696" s="163"/>
      <c r="C696" s="163"/>
      <c r="D696" s="163"/>
      <c r="E696" s="163"/>
      <c r="F696" s="163"/>
      <c r="G696" s="163"/>
      <c r="H696" s="163"/>
      <c r="I696" s="163"/>
      <c r="J696" s="163"/>
    </row>
    <row r="697" spans="1:10" ht="15" x14ac:dyDescent="0.25">
      <c r="A697" s="484" t="s">
        <v>865</v>
      </c>
      <c r="B697" s="485"/>
      <c r="C697" s="485"/>
      <c r="D697" s="485"/>
      <c r="E697" s="485"/>
      <c r="F697" s="485"/>
      <c r="G697" s="485"/>
      <c r="H697" s="485"/>
      <c r="I697" s="485"/>
      <c r="J697" s="486"/>
    </row>
    <row r="698" spans="1:10" x14ac:dyDescent="0.2">
      <c r="A698" s="487" t="s">
        <v>854</v>
      </c>
      <c r="B698" s="488"/>
      <c r="C698" s="488"/>
      <c r="D698" s="489"/>
      <c r="E698" s="490" t="s">
        <v>944</v>
      </c>
      <c r="F698" s="491"/>
      <c r="G698" s="491"/>
      <c r="H698" s="491"/>
      <c r="I698" s="491"/>
      <c r="J698" s="492"/>
    </row>
    <row r="699" spans="1:10" x14ac:dyDescent="0.2">
      <c r="A699" s="496" t="s">
        <v>853</v>
      </c>
      <c r="B699" s="497"/>
      <c r="C699" s="497"/>
      <c r="D699" s="498"/>
      <c r="E699" s="493"/>
      <c r="F699" s="494"/>
      <c r="G699" s="494"/>
      <c r="H699" s="494"/>
      <c r="I699" s="494"/>
      <c r="J699" s="495"/>
    </row>
    <row r="700" spans="1:10" x14ac:dyDescent="0.2">
      <c r="A700" s="474" t="s">
        <v>808</v>
      </c>
      <c r="B700" s="475"/>
      <c r="C700" s="475"/>
      <c r="D700" s="476"/>
      <c r="E700" s="477" t="s">
        <v>510</v>
      </c>
      <c r="F700" s="478"/>
      <c r="G700" s="478"/>
      <c r="H700" s="478"/>
      <c r="I700" s="478"/>
      <c r="J700" s="479"/>
    </row>
    <row r="701" spans="1:10" ht="27" customHeight="1" x14ac:dyDescent="0.2">
      <c r="A701" s="157"/>
      <c r="B701" s="206"/>
      <c r="C701" s="206"/>
      <c r="D701" s="206"/>
      <c r="E701" s="480" t="s">
        <v>535</v>
      </c>
      <c r="F701" s="481"/>
      <c r="G701" s="480" t="s">
        <v>533</v>
      </c>
      <c r="H701" s="481"/>
      <c r="I701" s="482" t="s">
        <v>849</v>
      </c>
      <c r="J701" s="483"/>
    </row>
    <row r="702" spans="1:10" x14ac:dyDescent="0.2">
      <c r="A702" s="463" t="s">
        <v>527</v>
      </c>
      <c r="B702" s="464"/>
      <c r="C702" s="464"/>
      <c r="D702" s="465"/>
      <c r="E702" s="466"/>
      <c r="F702" s="466"/>
      <c r="G702" s="466"/>
      <c r="H702" s="466"/>
      <c r="I702" s="467"/>
      <c r="J702" s="467"/>
    </row>
    <row r="703" spans="1:10" x14ac:dyDescent="0.2">
      <c r="A703" s="468" t="s">
        <v>528</v>
      </c>
      <c r="B703" s="469"/>
      <c r="C703" s="469"/>
      <c r="D703" s="470"/>
      <c r="E703" s="461"/>
      <c r="F703" s="461"/>
      <c r="G703" s="462"/>
      <c r="H703" s="462"/>
      <c r="I703" s="471"/>
      <c r="J703" s="471"/>
    </row>
    <row r="704" spans="1:10" x14ac:dyDescent="0.2">
      <c r="A704" s="463" t="s">
        <v>529</v>
      </c>
      <c r="B704" s="464"/>
      <c r="C704" s="464"/>
      <c r="D704" s="465"/>
      <c r="E704" s="466">
        <v>9990</v>
      </c>
      <c r="F704" s="466"/>
      <c r="G704" s="466"/>
      <c r="H704" s="466"/>
      <c r="I704" s="467"/>
      <c r="J704" s="467"/>
    </row>
    <row r="705" spans="1:10" x14ac:dyDescent="0.2">
      <c r="A705" s="468" t="s">
        <v>530</v>
      </c>
      <c r="B705" s="469"/>
      <c r="C705" s="469"/>
      <c r="D705" s="470"/>
      <c r="E705" s="461"/>
      <c r="F705" s="461"/>
      <c r="G705" s="462"/>
      <c r="H705" s="462"/>
      <c r="I705" s="471"/>
      <c r="J705" s="471"/>
    </row>
    <row r="706" spans="1:10" x14ac:dyDescent="0.2">
      <c r="A706" s="463" t="s">
        <v>531</v>
      </c>
      <c r="B706" s="464"/>
      <c r="C706" s="464"/>
      <c r="D706" s="465"/>
      <c r="E706" s="466"/>
      <c r="F706" s="466"/>
      <c r="G706" s="466"/>
      <c r="H706" s="466"/>
      <c r="I706" s="467"/>
      <c r="J706" s="467"/>
    </row>
    <row r="707" spans="1:10" x14ac:dyDescent="0.2">
      <c r="A707" s="468" t="s">
        <v>532</v>
      </c>
      <c r="B707" s="469"/>
      <c r="C707" s="469"/>
      <c r="D707" s="470"/>
      <c r="E707" s="461"/>
      <c r="F707" s="461"/>
      <c r="G707" s="462"/>
      <c r="H707" s="462"/>
      <c r="I707" s="471"/>
      <c r="J707" s="471"/>
    </row>
    <row r="708" spans="1:10" x14ac:dyDescent="0.2">
      <c r="A708" s="463" t="s">
        <v>537</v>
      </c>
      <c r="B708" s="464"/>
      <c r="C708" s="464"/>
      <c r="D708" s="465"/>
      <c r="E708" s="472"/>
      <c r="F708" s="472"/>
      <c r="G708" s="472"/>
      <c r="H708" s="472"/>
      <c r="I708" s="473"/>
      <c r="J708" s="473"/>
    </row>
    <row r="709" spans="1:10" x14ac:dyDescent="0.2">
      <c r="A709" s="458"/>
      <c r="B709" s="459"/>
      <c r="C709" s="459"/>
      <c r="D709" s="460"/>
      <c r="E709" s="461"/>
      <c r="F709" s="461"/>
      <c r="G709" s="462"/>
      <c r="H709" s="462"/>
      <c r="I709" s="462"/>
      <c r="J709" s="462"/>
    </row>
    <row r="710" spans="1:10" x14ac:dyDescent="0.2">
      <c r="A710" s="458"/>
      <c r="B710" s="459"/>
      <c r="C710" s="459"/>
      <c r="D710" s="460"/>
      <c r="E710" s="461"/>
      <c r="F710" s="461"/>
      <c r="G710" s="462"/>
      <c r="H710" s="462"/>
      <c r="I710" s="462"/>
      <c r="J710" s="462"/>
    </row>
    <row r="711" spans="1:10" x14ac:dyDescent="0.2">
      <c r="A711" s="458"/>
      <c r="B711" s="459"/>
      <c r="C711" s="459"/>
      <c r="D711" s="460"/>
      <c r="E711" s="461"/>
      <c r="F711" s="461"/>
      <c r="G711" s="462"/>
      <c r="H711" s="462"/>
      <c r="I711" s="462"/>
      <c r="J711" s="462"/>
    </row>
    <row r="712" spans="1:10" x14ac:dyDescent="0.2">
      <c r="A712" s="437" t="s">
        <v>534</v>
      </c>
      <c r="B712" s="438"/>
      <c r="C712" s="438"/>
      <c r="D712" s="439"/>
      <c r="E712" s="440">
        <f>SUM(E702:E711)</f>
        <v>9990</v>
      </c>
      <c r="F712" s="440"/>
      <c r="G712" s="440">
        <f>SUM(G702:G711)</f>
        <v>0</v>
      </c>
      <c r="H712" s="440"/>
      <c r="I712" s="440">
        <f>SUM(I702:I711)</f>
        <v>0</v>
      </c>
      <c r="J712" s="440"/>
    </row>
    <row r="713" spans="1:10" x14ac:dyDescent="0.2">
      <c r="A713" s="441" t="s">
        <v>861</v>
      </c>
      <c r="B713" s="442"/>
      <c r="C713" s="442"/>
      <c r="D713" s="442"/>
      <c r="E713" s="442"/>
      <c r="F713" s="442"/>
      <c r="G713" s="442"/>
      <c r="H713" s="442"/>
      <c r="I713" s="442"/>
      <c r="J713" s="443"/>
    </row>
    <row r="714" spans="1:10" x14ac:dyDescent="0.2">
      <c r="A714" s="444" t="s">
        <v>862</v>
      </c>
      <c r="B714" s="445"/>
      <c r="C714" s="445"/>
      <c r="D714" s="445"/>
      <c r="E714" s="445"/>
      <c r="F714" s="445"/>
      <c r="G714" s="445"/>
      <c r="H714" s="445"/>
      <c r="I714" s="445"/>
      <c r="J714" s="446"/>
    </row>
    <row r="715" spans="1:10" x14ac:dyDescent="0.2">
      <c r="A715" s="444" t="s">
        <v>863</v>
      </c>
      <c r="B715" s="445"/>
      <c r="C715" s="445"/>
      <c r="D715" s="445"/>
      <c r="E715" s="445"/>
      <c r="F715" s="445"/>
      <c r="G715" s="445"/>
      <c r="H715" s="445"/>
      <c r="I715" s="445"/>
      <c r="J715" s="446"/>
    </row>
    <row r="716" spans="1:10" x14ac:dyDescent="0.2">
      <c r="A716" s="447" t="s">
        <v>864</v>
      </c>
      <c r="B716" s="448"/>
      <c r="C716" s="448"/>
      <c r="D716" s="448"/>
      <c r="E716" s="448"/>
      <c r="F716" s="448"/>
      <c r="G716" s="448"/>
      <c r="H716" s="448"/>
      <c r="I716" s="448"/>
      <c r="J716" s="449"/>
    </row>
    <row r="717" spans="1:10" ht="13.15" customHeight="1" x14ac:dyDescent="0.2">
      <c r="A717" s="324" t="s">
        <v>945</v>
      </c>
      <c r="B717" s="450"/>
      <c r="C717" s="450"/>
      <c r="D717" s="450"/>
      <c r="E717" s="450"/>
      <c r="F717" s="450"/>
      <c r="G717" s="450"/>
      <c r="H717" s="450"/>
      <c r="I717" s="450"/>
      <c r="J717" s="451"/>
    </row>
    <row r="718" spans="1:10" x14ac:dyDescent="0.2">
      <c r="A718" s="452"/>
      <c r="B718" s="453"/>
      <c r="C718" s="453"/>
      <c r="D718" s="453"/>
      <c r="E718" s="453"/>
      <c r="F718" s="453"/>
      <c r="G718" s="453"/>
      <c r="H718" s="453"/>
      <c r="I718" s="453"/>
      <c r="J718" s="454"/>
    </row>
    <row r="719" spans="1:10" x14ac:dyDescent="0.2">
      <c r="A719" s="452"/>
      <c r="B719" s="453"/>
      <c r="C719" s="453"/>
      <c r="D719" s="453"/>
      <c r="E719" s="453"/>
      <c r="F719" s="453"/>
      <c r="G719" s="453"/>
      <c r="H719" s="453"/>
      <c r="I719" s="453"/>
      <c r="J719" s="454"/>
    </row>
    <row r="720" spans="1:10" x14ac:dyDescent="0.2">
      <c r="A720" s="452"/>
      <c r="B720" s="453"/>
      <c r="C720" s="453"/>
      <c r="D720" s="453"/>
      <c r="E720" s="453"/>
      <c r="F720" s="453"/>
      <c r="G720" s="453"/>
      <c r="H720" s="453"/>
      <c r="I720" s="453"/>
      <c r="J720" s="454"/>
    </row>
    <row r="721" spans="1:10" x14ac:dyDescent="0.2">
      <c r="A721" s="452"/>
      <c r="B721" s="453"/>
      <c r="C721" s="453"/>
      <c r="D721" s="453"/>
      <c r="E721" s="453"/>
      <c r="F721" s="453"/>
      <c r="G721" s="453"/>
      <c r="H721" s="453"/>
      <c r="I721" s="453"/>
      <c r="J721" s="454"/>
    </row>
    <row r="722" spans="1:10" x14ac:dyDescent="0.2">
      <c r="A722" s="452"/>
      <c r="B722" s="453"/>
      <c r="C722" s="453"/>
      <c r="D722" s="453"/>
      <c r="E722" s="453"/>
      <c r="F722" s="453"/>
      <c r="G722" s="453"/>
      <c r="H722" s="453"/>
      <c r="I722" s="453"/>
      <c r="J722" s="454"/>
    </row>
    <row r="723" spans="1:10" x14ac:dyDescent="0.2">
      <c r="A723" s="452"/>
      <c r="B723" s="453"/>
      <c r="C723" s="453"/>
      <c r="D723" s="453"/>
      <c r="E723" s="453"/>
      <c r="F723" s="453"/>
      <c r="G723" s="453"/>
      <c r="H723" s="453"/>
      <c r="I723" s="453"/>
      <c r="J723" s="454"/>
    </row>
    <row r="724" spans="1:10" x14ac:dyDescent="0.2">
      <c r="A724" s="452"/>
      <c r="B724" s="453"/>
      <c r="C724" s="453"/>
      <c r="D724" s="453"/>
      <c r="E724" s="453"/>
      <c r="F724" s="453"/>
      <c r="G724" s="453"/>
      <c r="H724" s="453"/>
      <c r="I724" s="453"/>
      <c r="J724" s="454"/>
    </row>
    <row r="725" spans="1:10" x14ac:dyDescent="0.2">
      <c r="A725" s="452"/>
      <c r="B725" s="453"/>
      <c r="C725" s="453"/>
      <c r="D725" s="453"/>
      <c r="E725" s="453"/>
      <c r="F725" s="453"/>
      <c r="G725" s="453"/>
      <c r="H725" s="453"/>
      <c r="I725" s="453"/>
      <c r="J725" s="454"/>
    </row>
    <row r="726" spans="1:10" x14ac:dyDescent="0.2">
      <c r="A726" s="452"/>
      <c r="B726" s="453"/>
      <c r="C726" s="453"/>
      <c r="D726" s="453"/>
      <c r="E726" s="453"/>
      <c r="F726" s="453"/>
      <c r="G726" s="453"/>
      <c r="H726" s="453"/>
      <c r="I726" s="453"/>
      <c r="J726" s="454"/>
    </row>
    <row r="727" spans="1:10" x14ac:dyDescent="0.2">
      <c r="A727" s="452"/>
      <c r="B727" s="453"/>
      <c r="C727" s="453"/>
      <c r="D727" s="453"/>
      <c r="E727" s="453"/>
      <c r="F727" s="453"/>
      <c r="G727" s="453"/>
      <c r="H727" s="453"/>
      <c r="I727" s="453"/>
      <c r="J727" s="454"/>
    </row>
    <row r="728" spans="1:10" x14ac:dyDescent="0.2">
      <c r="A728" s="452"/>
      <c r="B728" s="453"/>
      <c r="C728" s="453"/>
      <c r="D728" s="453"/>
      <c r="E728" s="453"/>
      <c r="F728" s="453"/>
      <c r="G728" s="453"/>
      <c r="H728" s="453"/>
      <c r="I728" s="453"/>
      <c r="J728" s="454"/>
    </row>
    <row r="729" spans="1:10" x14ac:dyDescent="0.2">
      <c r="A729" s="452"/>
      <c r="B729" s="453"/>
      <c r="C729" s="453"/>
      <c r="D729" s="453"/>
      <c r="E729" s="453"/>
      <c r="F729" s="453"/>
      <c r="G729" s="453"/>
      <c r="H729" s="453"/>
      <c r="I729" s="453"/>
      <c r="J729" s="454"/>
    </row>
    <row r="730" spans="1:10" x14ac:dyDescent="0.2">
      <c r="A730" s="452"/>
      <c r="B730" s="453"/>
      <c r="C730" s="453"/>
      <c r="D730" s="453"/>
      <c r="E730" s="453"/>
      <c r="F730" s="453"/>
      <c r="G730" s="453"/>
      <c r="H730" s="453"/>
      <c r="I730" s="453"/>
      <c r="J730" s="454"/>
    </row>
    <row r="731" spans="1:10" x14ac:dyDescent="0.2">
      <c r="A731" s="452"/>
      <c r="B731" s="453"/>
      <c r="C731" s="453"/>
      <c r="D731" s="453"/>
      <c r="E731" s="453"/>
      <c r="F731" s="453"/>
      <c r="G731" s="453"/>
      <c r="H731" s="453"/>
      <c r="I731" s="453"/>
      <c r="J731" s="454"/>
    </row>
    <row r="732" spans="1:10" x14ac:dyDescent="0.2">
      <c r="A732" s="452"/>
      <c r="B732" s="453"/>
      <c r="C732" s="453"/>
      <c r="D732" s="453"/>
      <c r="E732" s="453"/>
      <c r="F732" s="453"/>
      <c r="G732" s="453"/>
      <c r="H732" s="453"/>
      <c r="I732" s="453"/>
      <c r="J732" s="454"/>
    </row>
    <row r="733" spans="1:10" x14ac:dyDescent="0.2">
      <c r="A733" s="452"/>
      <c r="B733" s="453"/>
      <c r="C733" s="453"/>
      <c r="D733" s="453"/>
      <c r="E733" s="453"/>
      <c r="F733" s="453"/>
      <c r="G733" s="453"/>
      <c r="H733" s="453"/>
      <c r="I733" s="453"/>
      <c r="J733" s="454"/>
    </row>
    <row r="734" spans="1:10" x14ac:dyDescent="0.2">
      <c r="A734" s="452"/>
      <c r="B734" s="453"/>
      <c r="C734" s="453"/>
      <c r="D734" s="453"/>
      <c r="E734" s="453"/>
      <c r="F734" s="453"/>
      <c r="G734" s="453"/>
      <c r="H734" s="453"/>
      <c r="I734" s="453"/>
      <c r="J734" s="454"/>
    </row>
    <row r="735" spans="1:10" x14ac:dyDescent="0.2">
      <c r="A735" s="452"/>
      <c r="B735" s="453"/>
      <c r="C735" s="453"/>
      <c r="D735" s="453"/>
      <c r="E735" s="453"/>
      <c r="F735" s="453"/>
      <c r="G735" s="453"/>
      <c r="H735" s="453"/>
      <c r="I735" s="453"/>
      <c r="J735" s="454"/>
    </row>
    <row r="736" spans="1:10" x14ac:dyDescent="0.2">
      <c r="A736" s="452"/>
      <c r="B736" s="453"/>
      <c r="C736" s="453"/>
      <c r="D736" s="453"/>
      <c r="E736" s="453"/>
      <c r="F736" s="453"/>
      <c r="G736" s="453"/>
      <c r="H736" s="453"/>
      <c r="I736" s="453"/>
      <c r="J736" s="454"/>
    </row>
    <row r="737" spans="1:10" x14ac:dyDescent="0.2">
      <c r="A737" s="452"/>
      <c r="B737" s="453"/>
      <c r="C737" s="453"/>
      <c r="D737" s="453"/>
      <c r="E737" s="453"/>
      <c r="F737" s="453"/>
      <c r="G737" s="453"/>
      <c r="H737" s="453"/>
      <c r="I737" s="453"/>
      <c r="J737" s="454"/>
    </row>
    <row r="738" spans="1:10" x14ac:dyDescent="0.2">
      <c r="A738" s="452"/>
      <c r="B738" s="453"/>
      <c r="C738" s="453"/>
      <c r="D738" s="453"/>
      <c r="E738" s="453"/>
      <c r="F738" s="453"/>
      <c r="G738" s="453"/>
      <c r="H738" s="453"/>
      <c r="I738" s="453"/>
      <c r="J738" s="454"/>
    </row>
    <row r="739" spans="1:10" x14ac:dyDescent="0.2">
      <c r="A739" s="452"/>
      <c r="B739" s="453"/>
      <c r="C739" s="453"/>
      <c r="D739" s="453"/>
      <c r="E739" s="453"/>
      <c r="F739" s="453"/>
      <c r="G739" s="453"/>
      <c r="H739" s="453"/>
      <c r="I739" s="453"/>
      <c r="J739" s="454"/>
    </row>
    <row r="740" spans="1:10" x14ac:dyDescent="0.2">
      <c r="A740" s="452"/>
      <c r="B740" s="453"/>
      <c r="C740" s="453"/>
      <c r="D740" s="453"/>
      <c r="E740" s="453"/>
      <c r="F740" s="453"/>
      <c r="G740" s="453"/>
      <c r="H740" s="453"/>
      <c r="I740" s="453"/>
      <c r="J740" s="454"/>
    </row>
    <row r="741" spans="1:10" x14ac:dyDescent="0.2">
      <c r="A741" s="452"/>
      <c r="B741" s="453"/>
      <c r="C741" s="453"/>
      <c r="D741" s="453"/>
      <c r="E741" s="453"/>
      <c r="F741" s="453"/>
      <c r="G741" s="453"/>
      <c r="H741" s="453"/>
      <c r="I741" s="453"/>
      <c r="J741" s="454"/>
    </row>
    <row r="742" spans="1:10" x14ac:dyDescent="0.2">
      <c r="A742" s="452"/>
      <c r="B742" s="453"/>
      <c r="C742" s="453"/>
      <c r="D742" s="453"/>
      <c r="E742" s="453"/>
      <c r="F742" s="453"/>
      <c r="G742" s="453"/>
      <c r="H742" s="453"/>
      <c r="I742" s="453"/>
      <c r="J742" s="454"/>
    </row>
    <row r="743" spans="1:10" x14ac:dyDescent="0.2">
      <c r="A743" s="452"/>
      <c r="B743" s="453"/>
      <c r="C743" s="453"/>
      <c r="D743" s="453"/>
      <c r="E743" s="453"/>
      <c r="F743" s="453"/>
      <c r="G743" s="453"/>
      <c r="H743" s="453"/>
      <c r="I743" s="453"/>
      <c r="J743" s="454"/>
    </row>
    <row r="744" spans="1:10" x14ac:dyDescent="0.2">
      <c r="A744" s="452"/>
      <c r="B744" s="453"/>
      <c r="C744" s="453"/>
      <c r="D744" s="453"/>
      <c r="E744" s="453"/>
      <c r="F744" s="453"/>
      <c r="G744" s="453"/>
      <c r="H744" s="453"/>
      <c r="I744" s="453"/>
      <c r="J744" s="454"/>
    </row>
    <row r="745" spans="1:10" x14ac:dyDescent="0.2">
      <c r="A745" s="452"/>
      <c r="B745" s="453"/>
      <c r="C745" s="453"/>
      <c r="D745" s="453"/>
      <c r="E745" s="453"/>
      <c r="F745" s="453"/>
      <c r="G745" s="453"/>
      <c r="H745" s="453"/>
      <c r="I745" s="453"/>
      <c r="J745" s="454"/>
    </row>
    <row r="746" spans="1:10" x14ac:dyDescent="0.2">
      <c r="A746" s="452"/>
      <c r="B746" s="453"/>
      <c r="C746" s="453"/>
      <c r="D746" s="453"/>
      <c r="E746" s="453"/>
      <c r="F746" s="453"/>
      <c r="G746" s="453"/>
      <c r="H746" s="453"/>
      <c r="I746" s="453"/>
      <c r="J746" s="454"/>
    </row>
    <row r="747" spans="1:10" x14ac:dyDescent="0.2">
      <c r="A747" s="452"/>
      <c r="B747" s="453"/>
      <c r="C747" s="453"/>
      <c r="D747" s="453"/>
      <c r="E747" s="453"/>
      <c r="F747" s="453"/>
      <c r="G747" s="453"/>
      <c r="H747" s="453"/>
      <c r="I747" s="453"/>
      <c r="J747" s="454"/>
    </row>
    <row r="748" spans="1:10" x14ac:dyDescent="0.2">
      <c r="A748" s="452"/>
      <c r="B748" s="453"/>
      <c r="C748" s="453"/>
      <c r="D748" s="453"/>
      <c r="E748" s="453"/>
      <c r="F748" s="453"/>
      <c r="G748" s="453"/>
      <c r="H748" s="453"/>
      <c r="I748" s="453"/>
      <c r="J748" s="454"/>
    </row>
    <row r="749" spans="1:10" x14ac:dyDescent="0.2">
      <c r="A749" s="452"/>
      <c r="B749" s="453"/>
      <c r="C749" s="453"/>
      <c r="D749" s="453"/>
      <c r="E749" s="453"/>
      <c r="F749" s="453"/>
      <c r="G749" s="453"/>
      <c r="H749" s="453"/>
      <c r="I749" s="453"/>
      <c r="J749" s="454"/>
    </row>
    <row r="750" spans="1:10" x14ac:dyDescent="0.2">
      <c r="A750" s="452"/>
      <c r="B750" s="453"/>
      <c r="C750" s="453"/>
      <c r="D750" s="453"/>
      <c r="E750" s="453"/>
      <c r="F750" s="453"/>
      <c r="G750" s="453"/>
      <c r="H750" s="453"/>
      <c r="I750" s="453"/>
      <c r="J750" s="454"/>
    </row>
    <row r="751" spans="1:10" x14ac:dyDescent="0.2">
      <c r="A751" s="455"/>
      <c r="B751" s="456"/>
      <c r="C751" s="456"/>
      <c r="D751" s="456"/>
      <c r="E751" s="456"/>
      <c r="F751" s="456"/>
      <c r="G751" s="456"/>
      <c r="H751" s="456"/>
      <c r="I751" s="456"/>
      <c r="J751" s="457"/>
    </row>
    <row r="755" ht="8.1" customHeight="1" x14ac:dyDescent="0.2"/>
    <row r="760" ht="27" customHeight="1" x14ac:dyDescent="0.2"/>
    <row r="813" ht="8.1" customHeight="1" x14ac:dyDescent="0.2"/>
    <row r="818" ht="27" customHeight="1" x14ac:dyDescent="0.2"/>
    <row r="871" ht="8.1" customHeight="1" x14ac:dyDescent="0.2"/>
    <row r="876" ht="27" customHeight="1" x14ac:dyDescent="0.2"/>
    <row r="929" ht="8.1" customHeight="1" x14ac:dyDescent="0.2"/>
    <row r="934" ht="27" customHeight="1" x14ac:dyDescent="0.2"/>
    <row r="987" ht="8.1" customHeight="1" x14ac:dyDescent="0.2"/>
    <row r="992" ht="27" customHeight="1" x14ac:dyDescent="0.2"/>
  </sheetData>
  <sheetProtection selectLockedCells="1"/>
  <mergeCells count="68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97:J697"/>
    <mergeCell ref="A698:D698"/>
    <mergeCell ref="E698:J699"/>
    <mergeCell ref="A699:D699"/>
    <mergeCell ref="A694:G694"/>
    <mergeCell ref="H694:J694"/>
    <mergeCell ref="A653:D653"/>
    <mergeCell ref="E653:F653"/>
    <mergeCell ref="G653:H653"/>
    <mergeCell ref="I653:J653"/>
    <mergeCell ref="A654:J654"/>
    <mergeCell ref="A655:J655"/>
    <mergeCell ref="A656:J656"/>
    <mergeCell ref="A657:J657"/>
    <mergeCell ref="A658:J692"/>
    <mergeCell ref="A700:D700"/>
    <mergeCell ref="E700:J700"/>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D712"/>
    <mergeCell ref="E712:F712"/>
    <mergeCell ref="G712:H712"/>
    <mergeCell ref="I712:J712"/>
    <mergeCell ref="A713:J713"/>
    <mergeCell ref="A714:J714"/>
    <mergeCell ref="A715:J715"/>
    <mergeCell ref="A716:J716"/>
    <mergeCell ref="A717:J751"/>
  </mergeCells>
  <phoneticPr fontId="2" type="noConversion"/>
  <dataValidations xWindow="807" yWindow="385" count="13">
    <dataValidation allowBlank="1" showInputMessage="1" showErrorMessage="1" error="Entries not permitted in this cell." prompt="Leave cell blank." sqref="E138:J138 E190:J190 E243:J243 E301:J301 E359:J359 E417:J417 E475:J475 E533:J533 E591:J591 E649:J649 E708:J708" xr:uid="{00000000-0002-0000-0500-000000000000}"/>
    <dataValidation type="whole" allowBlank="1" showInputMessage="1" showErrorMessage="1" error="Must enter amount in whole dollars." sqref="E132:J137 E139:F141 E191:F193 E184:J189 E244:F246 E237:J242 E302:F304 E353:J358 E360:F362 E295:J300 E418:F420 E411:J416 E476:F478 E469:J474 E534:F536 E527:J532 E592:F594 E585:J590 E650:F652 E643:J648 E709:F711 E702:J707"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9:J711" xr:uid="{00000000-0002-0000-0500-000002000000}">
      <formula1>0</formula1>
      <formula2>50000000</formula2>
    </dataValidation>
    <dataValidation type="textLength" allowBlank="1" showInputMessage="1" showErrorMessage="1" prompt="Leave Blank or Describe Other Expenditure. " sqref="A139:D141 A244:D246 A302:D304 A360:D362 A418:D420 A476:D478 A534:D536 A592:D594 A650:D652 A709:D711 A191:D193"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2:J712"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293:J293 E583:J583 E641:J641 E700:J700 E525:J525"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B7E938C5-A0FE-411C-BEDB-0E9074B6A3DC}"/>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349:J350 E407:J408 E465:J466 E581:J582 E639:J640 E698:J699 E523:J524"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17:J751" xr:uid="{4E38C65D-26E2-480A-BEA9-99401A027E53}"/>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199:J226 A252:J285 A310:J344 A368:J402 A426:J460 A484:J518 A542:J576 A600:J634 A658:J692" xr:uid="{00000000-0002-0000-0500-00000C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597"/>
  <sheetViews>
    <sheetView topLeftCell="A137" workbookViewId="0">
      <selection activeCell="A147" sqref="A147:J179"/>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9" width="9.140625" style="39"/>
  </cols>
  <sheetData>
    <row r="1" spans="1:13" ht="15.75" customHeight="1" x14ac:dyDescent="0.25">
      <c r="A1" s="382" t="s">
        <v>848</v>
      </c>
      <c r="B1" s="383"/>
      <c r="C1" s="383"/>
      <c r="D1" s="383"/>
      <c r="E1" s="383"/>
      <c r="F1" s="383"/>
      <c r="G1" s="383"/>
      <c r="H1" s="380" t="str">
        <f>'CONTACT INFORMATION'!$A$24</f>
        <v>Alameda</v>
      </c>
      <c r="I1" s="380"/>
      <c r="J1" s="381"/>
    </row>
    <row r="2" spans="1:13" ht="9" customHeight="1" x14ac:dyDescent="0.2">
      <c r="A2" s="45"/>
      <c r="B2" s="45"/>
      <c r="C2" s="45"/>
      <c r="D2" s="45"/>
      <c r="E2" s="45"/>
      <c r="F2" s="45"/>
      <c r="G2" s="45"/>
      <c r="H2" s="45"/>
      <c r="I2" s="45"/>
      <c r="J2" s="45"/>
    </row>
    <row r="3" spans="1:13" ht="12" customHeight="1" x14ac:dyDescent="0.2">
      <c r="A3" s="528" t="s">
        <v>903</v>
      </c>
      <c r="B3" s="528"/>
      <c r="C3" s="528"/>
      <c r="D3" s="528"/>
      <c r="E3" s="528"/>
      <c r="F3" s="528"/>
      <c r="G3" s="528"/>
      <c r="H3" s="528"/>
      <c r="I3" s="528"/>
      <c r="J3" s="528"/>
    </row>
    <row r="4" spans="1:13" ht="14.1" customHeight="1" x14ac:dyDescent="0.2">
      <c r="A4" s="528"/>
      <c r="B4" s="528"/>
      <c r="C4" s="528"/>
      <c r="D4" s="528"/>
      <c r="E4" s="528"/>
      <c r="F4" s="528"/>
      <c r="G4" s="528"/>
      <c r="H4" s="528"/>
      <c r="I4" s="528"/>
      <c r="J4" s="528"/>
    </row>
    <row r="5" spans="1:13" ht="14.1" customHeight="1" x14ac:dyDescent="0.2">
      <c r="A5" s="528"/>
      <c r="B5" s="528"/>
      <c r="C5" s="528"/>
      <c r="D5" s="528"/>
      <c r="E5" s="528"/>
      <c r="F5" s="528"/>
      <c r="G5" s="528"/>
      <c r="H5" s="528"/>
      <c r="I5" s="528"/>
      <c r="J5" s="528"/>
    </row>
    <row r="6" spans="1:13" ht="14.1" customHeight="1" x14ac:dyDescent="0.2">
      <c r="A6" s="528"/>
      <c r="B6" s="528"/>
      <c r="C6" s="528"/>
      <c r="D6" s="528"/>
      <c r="E6" s="528"/>
      <c r="F6" s="528"/>
      <c r="G6" s="528"/>
      <c r="H6" s="528"/>
      <c r="I6" s="528"/>
      <c r="J6" s="528"/>
      <c r="M6" s="45"/>
    </row>
    <row r="7" spans="1:13" ht="9" customHeight="1" x14ac:dyDescent="0.2">
      <c r="A7" s="528"/>
      <c r="B7" s="528"/>
      <c r="C7" s="528"/>
      <c r="D7" s="528"/>
      <c r="E7" s="528"/>
      <c r="F7" s="528"/>
      <c r="G7" s="528"/>
      <c r="H7" s="528"/>
      <c r="I7" s="528"/>
      <c r="J7" s="528"/>
      <c r="M7" s="45"/>
    </row>
    <row r="8" spans="1:13" ht="10.5" customHeight="1" x14ac:dyDescent="0.2"/>
    <row r="9" spans="1:13" ht="14.1" customHeight="1" x14ac:dyDescent="0.2">
      <c r="A9" s="292" t="s">
        <v>836</v>
      </c>
      <c r="B9" s="292"/>
      <c r="C9" s="292"/>
      <c r="D9" s="292"/>
      <c r="E9" s="292"/>
      <c r="F9" s="292"/>
      <c r="G9" s="292"/>
      <c r="H9" s="292"/>
      <c r="I9" s="292"/>
      <c r="J9" s="292"/>
    </row>
    <row r="10" spans="1:13" ht="14.1" customHeight="1" x14ac:dyDescent="0.2">
      <c r="A10" s="292"/>
      <c r="B10" s="292"/>
      <c r="C10" s="292"/>
      <c r="D10" s="292"/>
      <c r="E10" s="292"/>
      <c r="F10" s="292"/>
      <c r="G10" s="292"/>
      <c r="H10" s="292"/>
      <c r="I10" s="292"/>
      <c r="J10" s="292"/>
    </row>
    <row r="11" spans="1:13" ht="14.1" customHeight="1" x14ac:dyDescent="0.2">
      <c r="A11" s="292"/>
      <c r="B11" s="292"/>
      <c r="C11" s="292"/>
      <c r="D11" s="292"/>
      <c r="E11" s="292"/>
      <c r="F11" s="292"/>
      <c r="G11" s="292"/>
      <c r="H11" s="292"/>
      <c r="I11" s="292"/>
      <c r="J11" s="292"/>
    </row>
    <row r="12" spans="1:13" ht="12.75" customHeight="1" x14ac:dyDescent="0.2">
      <c r="A12" s="122"/>
      <c r="B12" s="122"/>
      <c r="C12" s="122"/>
      <c r="D12" s="122"/>
      <c r="E12" s="122"/>
      <c r="F12" s="122"/>
      <c r="G12" s="122"/>
      <c r="H12" s="122"/>
      <c r="I12" s="122"/>
      <c r="J12" s="122"/>
      <c r="M12" s="45"/>
    </row>
    <row r="13" spans="1:13" ht="15" x14ac:dyDescent="0.25">
      <c r="A13" s="535" t="s">
        <v>464</v>
      </c>
      <c r="B13" s="535"/>
      <c r="C13" s="535"/>
      <c r="D13" s="535"/>
      <c r="E13" s="535"/>
      <c r="F13" s="535"/>
      <c r="G13" s="535"/>
      <c r="H13" s="535"/>
      <c r="I13" s="535"/>
      <c r="J13" s="535"/>
    </row>
    <row r="14" spans="1:13" ht="18" customHeight="1" thickBot="1" x14ac:dyDescent="0.25">
      <c r="A14" s="47"/>
      <c r="B14" s="48" t="s">
        <v>466</v>
      </c>
      <c r="C14" s="536" t="s">
        <v>467</v>
      </c>
      <c r="D14" s="536"/>
      <c r="E14" s="536"/>
      <c r="F14" s="49"/>
      <c r="G14" s="48" t="s">
        <v>466</v>
      </c>
      <c r="H14" s="536" t="s">
        <v>467</v>
      </c>
      <c r="I14" s="536"/>
      <c r="J14" s="536"/>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36" t="s">
        <v>467</v>
      </c>
      <c r="D20" s="536"/>
      <c r="E20" s="536"/>
      <c r="F20" s="53"/>
      <c r="G20" s="48" t="s">
        <v>466</v>
      </c>
      <c r="H20" s="536" t="s">
        <v>467</v>
      </c>
      <c r="I20" s="536"/>
      <c r="J20" s="536"/>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36" t="s">
        <v>467</v>
      </c>
      <c r="D41" s="536"/>
      <c r="E41" s="536"/>
      <c r="F41" s="53"/>
      <c r="G41" s="48" t="s">
        <v>466</v>
      </c>
      <c r="H41" s="536" t="s">
        <v>467</v>
      </c>
      <c r="I41" s="536"/>
      <c r="J41" s="536"/>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92" t="s">
        <v>904</v>
      </c>
      <c r="B47" s="517"/>
      <c r="C47" s="517"/>
      <c r="D47" s="517"/>
      <c r="E47" s="517"/>
      <c r="F47" s="517"/>
      <c r="G47" s="517"/>
      <c r="H47" s="517"/>
      <c r="I47" s="517"/>
      <c r="J47" s="517"/>
    </row>
    <row r="48" spans="1:10" x14ac:dyDescent="0.2">
      <c r="A48" s="517"/>
      <c r="B48" s="517"/>
      <c r="C48" s="517"/>
      <c r="D48" s="517"/>
      <c r="E48" s="517"/>
      <c r="F48" s="517"/>
      <c r="G48" s="517"/>
      <c r="H48" s="517"/>
      <c r="I48" s="517"/>
      <c r="J48" s="517"/>
    </row>
    <row r="49" spans="1:11" x14ac:dyDescent="0.2">
      <c r="A49" s="517"/>
      <c r="B49" s="517"/>
      <c r="C49" s="517"/>
      <c r="D49" s="517"/>
      <c r="E49" s="517"/>
      <c r="F49" s="517"/>
      <c r="G49" s="517"/>
      <c r="H49" s="517"/>
      <c r="I49" s="517"/>
      <c r="J49" s="517"/>
    </row>
    <row r="50" spans="1:11" x14ac:dyDescent="0.2">
      <c r="A50" s="517"/>
      <c r="B50" s="517"/>
      <c r="C50" s="517"/>
      <c r="D50" s="517"/>
      <c r="E50" s="517"/>
      <c r="F50" s="517"/>
      <c r="G50" s="517"/>
      <c r="H50" s="517"/>
      <c r="I50" s="517"/>
      <c r="J50" s="517"/>
    </row>
    <row r="51" spans="1:11" x14ac:dyDescent="0.2">
      <c r="A51" s="517"/>
      <c r="B51" s="517"/>
      <c r="C51" s="517"/>
      <c r="D51" s="517"/>
      <c r="E51" s="517"/>
      <c r="F51" s="517"/>
      <c r="G51" s="517"/>
      <c r="H51" s="517"/>
      <c r="I51" s="517"/>
      <c r="J51" s="517"/>
    </row>
    <row r="52" spans="1:11" ht="12.75" hidden="1" customHeight="1" x14ac:dyDescent="0.2">
      <c r="A52" s="517"/>
      <c r="B52" s="517"/>
      <c r="C52" s="517"/>
      <c r="D52" s="517"/>
      <c r="E52" s="517"/>
      <c r="F52" s="517"/>
      <c r="G52" s="517"/>
      <c r="H52" s="517"/>
      <c r="I52" s="517"/>
      <c r="J52" s="517"/>
    </row>
    <row r="53" spans="1:11" ht="12.75" hidden="1" customHeight="1" x14ac:dyDescent="0.2">
      <c r="A53" s="517"/>
      <c r="B53" s="517"/>
      <c r="C53" s="517"/>
      <c r="D53" s="517"/>
      <c r="E53" s="517"/>
      <c r="F53" s="517"/>
      <c r="G53" s="517"/>
      <c r="H53" s="517"/>
      <c r="I53" s="517"/>
      <c r="J53" s="517"/>
    </row>
    <row r="54" spans="1:11" ht="12.75" hidden="1" customHeight="1" x14ac:dyDescent="0.2">
      <c r="A54" s="517"/>
      <c r="B54" s="517"/>
      <c r="C54" s="517"/>
      <c r="D54" s="517"/>
      <c r="E54" s="517"/>
      <c r="F54" s="517"/>
      <c r="G54" s="517"/>
      <c r="H54" s="517"/>
      <c r="I54" s="517"/>
      <c r="J54" s="517"/>
    </row>
    <row r="55" spans="1:11" ht="12.75" hidden="1" customHeight="1" x14ac:dyDescent="0.2">
      <c r="A55" s="517"/>
      <c r="B55" s="517"/>
      <c r="C55" s="517"/>
      <c r="D55" s="517"/>
      <c r="E55" s="517"/>
      <c r="F55" s="517"/>
      <c r="G55" s="517"/>
      <c r="H55" s="517"/>
      <c r="I55" s="517"/>
      <c r="J55" s="517"/>
    </row>
    <row r="56" spans="1:11" x14ac:dyDescent="0.2">
      <c r="A56" s="517"/>
      <c r="B56" s="517"/>
      <c r="C56" s="517"/>
      <c r="D56" s="517"/>
      <c r="E56" s="517"/>
      <c r="F56" s="517"/>
      <c r="G56" s="517"/>
      <c r="H56" s="517"/>
      <c r="I56" s="517"/>
      <c r="J56" s="517"/>
    </row>
    <row r="57" spans="1:11" x14ac:dyDescent="0.2">
      <c r="A57" s="518"/>
      <c r="B57" s="518"/>
      <c r="C57" s="518"/>
      <c r="D57" s="518"/>
      <c r="E57" s="518"/>
      <c r="F57" s="518"/>
      <c r="G57" s="518"/>
      <c r="H57" s="518"/>
      <c r="I57" s="518"/>
      <c r="J57" s="518"/>
      <c r="K57" s="518"/>
    </row>
    <row r="58" spans="1:11" x14ac:dyDescent="0.2">
      <c r="A58" s="518"/>
      <c r="B58" s="518"/>
      <c r="C58" s="518"/>
      <c r="D58" s="518"/>
      <c r="E58" s="518"/>
      <c r="F58" s="518"/>
      <c r="G58" s="518"/>
      <c r="H58" s="518"/>
      <c r="I58" s="518"/>
      <c r="J58" s="518"/>
      <c r="K58" s="518"/>
    </row>
    <row r="59" spans="1:11" x14ac:dyDescent="0.2">
      <c r="A59" s="229"/>
      <c r="B59" s="229"/>
      <c r="C59" s="229"/>
      <c r="D59" s="229"/>
      <c r="E59" s="229"/>
      <c r="F59" s="229"/>
      <c r="G59" s="229"/>
      <c r="H59" s="229"/>
      <c r="I59" s="229"/>
      <c r="J59" s="229"/>
      <c r="K59" s="22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49"/>
      <c r="J64" s="550"/>
    </row>
    <row r="65" spans="1:10" ht="15.75" customHeight="1" x14ac:dyDescent="0.25">
      <c r="A65" s="382" t="s">
        <v>848</v>
      </c>
      <c r="B65" s="383"/>
      <c r="C65" s="383"/>
      <c r="D65" s="383"/>
      <c r="E65" s="383"/>
      <c r="F65" s="383"/>
      <c r="G65" s="383"/>
      <c r="H65" s="380" t="str">
        <f>'CONTACT INFORMATION'!$A$24</f>
        <v>Alameda</v>
      </c>
      <c r="I65" s="380"/>
      <c r="J65" s="381"/>
    </row>
    <row r="66" spans="1:10" ht="12" customHeight="1" x14ac:dyDescent="0.2">
      <c r="A66" s="74"/>
      <c r="B66" s="74"/>
      <c r="C66" s="74"/>
      <c r="D66" s="74"/>
      <c r="E66" s="74"/>
      <c r="F66" s="74"/>
      <c r="G66" s="74"/>
      <c r="H66" s="74"/>
      <c r="I66" s="74"/>
      <c r="J66" s="74"/>
    </row>
    <row r="67" spans="1:10" ht="12.75" customHeight="1" x14ac:dyDescent="0.2">
      <c r="B67" s="264" t="s">
        <v>538</v>
      </c>
      <c r="C67" s="264"/>
      <c r="D67" s="264"/>
      <c r="E67" s="264"/>
      <c r="F67" s="264"/>
      <c r="G67" s="264"/>
      <c r="H67" s="264"/>
      <c r="I67" s="264"/>
      <c r="J67" s="56"/>
    </row>
    <row r="68" spans="1:10" ht="12.75" customHeight="1" x14ac:dyDescent="0.2">
      <c r="A68" s="56"/>
      <c r="B68" s="264"/>
      <c r="C68" s="264"/>
      <c r="D68" s="264"/>
      <c r="E68" s="264"/>
      <c r="F68" s="264"/>
      <c r="G68" s="264"/>
      <c r="H68" s="264"/>
      <c r="I68" s="264"/>
      <c r="J68" s="56"/>
    </row>
    <row r="69" spans="1:10" x14ac:dyDescent="0.2">
      <c r="A69" s="56"/>
      <c r="B69" s="264"/>
      <c r="C69" s="264"/>
      <c r="D69" s="264"/>
      <c r="E69" s="264"/>
      <c r="F69" s="264"/>
      <c r="G69" s="264"/>
      <c r="H69" s="264"/>
      <c r="I69" s="264"/>
      <c r="J69" s="56"/>
    </row>
    <row r="70" spans="1:10" ht="12.95" customHeight="1" x14ac:dyDescent="0.2">
      <c r="A70" s="56"/>
      <c r="B70" s="115"/>
      <c r="C70" s="115"/>
      <c r="D70" s="115"/>
      <c r="E70" s="115"/>
      <c r="F70" s="115"/>
      <c r="G70" s="115"/>
      <c r="H70" s="115"/>
      <c r="I70" s="115"/>
      <c r="J70" s="115"/>
    </row>
    <row r="71" spans="1:10" ht="12.75" customHeight="1" x14ac:dyDescent="0.2">
      <c r="A71" s="56"/>
      <c r="B71" s="264" t="s">
        <v>214</v>
      </c>
      <c r="C71" s="264"/>
      <c r="D71" s="264"/>
      <c r="E71" s="264"/>
      <c r="F71" s="264"/>
      <c r="G71" s="264"/>
      <c r="H71" s="264"/>
      <c r="I71" s="264"/>
      <c r="J71" s="56"/>
    </row>
    <row r="72" spans="1:10" ht="12.75" customHeight="1" x14ac:dyDescent="0.2">
      <c r="A72" s="56"/>
      <c r="B72" s="264"/>
      <c r="C72" s="264"/>
      <c r="D72" s="264"/>
      <c r="E72" s="264"/>
      <c r="F72" s="264"/>
      <c r="G72" s="264"/>
      <c r="H72" s="264"/>
      <c r="I72" s="264"/>
      <c r="J72" s="56"/>
    </row>
    <row r="73" spans="1:10" x14ac:dyDescent="0.2">
      <c r="A73" s="56"/>
      <c r="B73" s="264"/>
      <c r="C73" s="264"/>
      <c r="D73" s="264"/>
      <c r="E73" s="264"/>
      <c r="F73" s="264"/>
      <c r="G73" s="264"/>
      <c r="H73" s="264"/>
      <c r="I73" s="264"/>
      <c r="J73" s="56"/>
    </row>
    <row r="74" spans="1:10" ht="12.75" customHeight="1" x14ac:dyDescent="0.2">
      <c r="A74" s="56"/>
      <c r="B74" s="264"/>
      <c r="C74" s="264"/>
      <c r="D74" s="264"/>
      <c r="E74" s="264"/>
      <c r="F74" s="264"/>
      <c r="G74" s="264"/>
      <c r="H74" s="264"/>
      <c r="I74" s="264"/>
      <c r="J74" s="56"/>
    </row>
    <row r="75" spans="1:10" ht="12.95" customHeight="1" x14ac:dyDescent="0.2">
      <c r="A75" s="56"/>
      <c r="B75" s="264"/>
      <c r="C75" s="264"/>
      <c r="D75" s="264"/>
      <c r="E75" s="264"/>
      <c r="F75" s="264"/>
      <c r="G75" s="264"/>
      <c r="H75" s="264"/>
      <c r="I75" s="264"/>
      <c r="J75" s="115"/>
    </row>
    <row r="76" spans="1:10" ht="12.95" customHeight="1" x14ac:dyDescent="0.2">
      <c r="A76" s="56"/>
      <c r="B76" s="115"/>
      <c r="C76" s="115"/>
      <c r="D76" s="115"/>
      <c r="E76" s="115"/>
      <c r="F76" s="115"/>
      <c r="G76" s="115"/>
      <c r="H76" s="115"/>
      <c r="I76" s="115"/>
      <c r="J76" s="115"/>
    </row>
    <row r="77" spans="1:10" ht="12.75" customHeight="1" x14ac:dyDescent="0.2">
      <c r="A77" s="45"/>
      <c r="B77" s="264" t="s">
        <v>833</v>
      </c>
      <c r="C77" s="264"/>
      <c r="D77" s="264"/>
      <c r="E77" s="264"/>
      <c r="F77" s="264"/>
      <c r="G77" s="264"/>
      <c r="H77" s="264"/>
      <c r="I77" s="264"/>
      <c r="J77" s="56"/>
    </row>
    <row r="78" spans="1:10" ht="12.75" customHeight="1" x14ac:dyDescent="0.2">
      <c r="A78" s="45"/>
      <c r="B78" s="264"/>
      <c r="C78" s="264"/>
      <c r="D78" s="264"/>
      <c r="E78" s="264"/>
      <c r="F78" s="264"/>
      <c r="G78" s="264"/>
      <c r="H78" s="264"/>
      <c r="I78" s="264"/>
      <c r="J78" s="56"/>
    </row>
    <row r="79" spans="1:10" ht="12.95" customHeight="1" x14ac:dyDescent="0.2">
      <c r="A79" s="45"/>
      <c r="B79" s="264"/>
      <c r="C79" s="264"/>
      <c r="D79" s="264"/>
      <c r="E79" s="264"/>
      <c r="F79" s="264"/>
      <c r="G79" s="264"/>
      <c r="H79" s="264"/>
      <c r="I79" s="264"/>
      <c r="J79" s="115"/>
    </row>
    <row r="80" spans="1:10" ht="12.95" customHeight="1" x14ac:dyDescent="0.2">
      <c r="A80" s="45"/>
      <c r="B80" s="227"/>
      <c r="C80" s="227"/>
      <c r="D80" s="227"/>
      <c r="E80" s="227"/>
      <c r="F80" s="227"/>
      <c r="G80" s="227"/>
      <c r="H80" s="227"/>
      <c r="I80" s="227"/>
      <c r="J80" s="115"/>
    </row>
    <row r="81" spans="1:10" ht="12.75" customHeight="1" x14ac:dyDescent="0.2">
      <c r="A81" s="45"/>
      <c r="B81" s="527" t="s">
        <v>841</v>
      </c>
      <c r="C81" s="527"/>
      <c r="D81" s="527"/>
      <c r="E81" s="527"/>
      <c r="F81" s="527"/>
      <c r="G81" s="527"/>
      <c r="H81" s="527"/>
      <c r="I81" s="527"/>
      <c r="J81" s="56"/>
    </row>
    <row r="82" spans="1:10" x14ac:dyDescent="0.2">
      <c r="A82" s="45"/>
      <c r="B82" s="527"/>
      <c r="C82" s="527"/>
      <c r="D82" s="527"/>
      <c r="E82" s="527"/>
      <c r="F82" s="527"/>
      <c r="G82" s="527"/>
      <c r="H82" s="527"/>
      <c r="I82" s="527"/>
      <c r="J82" s="56"/>
    </row>
    <row r="83" spans="1:10" x14ac:dyDescent="0.2">
      <c r="A83" s="45"/>
      <c r="B83" s="527"/>
      <c r="C83" s="527"/>
      <c r="D83" s="527"/>
      <c r="E83" s="527"/>
      <c r="F83" s="527"/>
      <c r="G83" s="527"/>
      <c r="H83" s="527"/>
      <c r="I83" s="527"/>
      <c r="J83" s="56"/>
    </row>
    <row r="84" spans="1:10" ht="12.95" customHeight="1" x14ac:dyDescent="0.2">
      <c r="A84" s="45"/>
      <c r="B84" s="527"/>
      <c r="C84" s="527"/>
      <c r="D84" s="527"/>
      <c r="E84" s="527"/>
      <c r="F84" s="527"/>
      <c r="G84" s="527"/>
      <c r="H84" s="527"/>
      <c r="I84" s="527"/>
      <c r="J84" s="115"/>
    </row>
    <row r="85" spans="1:10" ht="12.95" customHeight="1" x14ac:dyDescent="0.2">
      <c r="A85" s="45"/>
      <c r="B85" s="115"/>
      <c r="C85" s="115"/>
      <c r="D85" s="115"/>
      <c r="E85" s="115"/>
      <c r="F85" s="115"/>
      <c r="G85" s="115"/>
      <c r="H85" s="115"/>
      <c r="I85" s="115"/>
      <c r="J85" s="115"/>
    </row>
    <row r="86" spans="1:10" ht="12.75" customHeight="1" x14ac:dyDescent="0.2">
      <c r="A86" s="45"/>
      <c r="B86" s="264" t="s">
        <v>834</v>
      </c>
      <c r="C86" s="264"/>
      <c r="D86" s="264"/>
      <c r="E86" s="264"/>
      <c r="F86" s="264"/>
      <c r="G86" s="264"/>
      <c r="H86" s="264"/>
      <c r="I86" s="264"/>
      <c r="J86" s="74"/>
    </row>
    <row r="87" spans="1:10" x14ac:dyDescent="0.2">
      <c r="A87" s="45"/>
      <c r="B87" s="264"/>
      <c r="C87" s="264"/>
      <c r="D87" s="264"/>
      <c r="E87" s="264"/>
      <c r="F87" s="264"/>
      <c r="G87" s="264"/>
      <c r="H87" s="264"/>
      <c r="I87" s="264"/>
      <c r="J87" s="74"/>
    </row>
    <row r="88" spans="1:10" x14ac:dyDescent="0.2">
      <c r="A88" s="45"/>
      <c r="B88" s="264"/>
      <c r="C88" s="264"/>
      <c r="D88" s="264"/>
      <c r="E88" s="264"/>
      <c r="F88" s="264"/>
      <c r="G88" s="264"/>
      <c r="H88" s="264"/>
      <c r="I88" s="264"/>
      <c r="J88" s="74"/>
    </row>
    <row r="89" spans="1:10" ht="12.95" customHeight="1" x14ac:dyDescent="0.2">
      <c r="A89" s="45"/>
      <c r="B89" s="225"/>
      <c r="C89" s="225"/>
      <c r="D89" s="225"/>
      <c r="E89" s="225"/>
      <c r="F89" s="225"/>
      <c r="G89" s="225"/>
      <c r="H89" s="225"/>
      <c r="I89" s="225"/>
      <c r="J89" s="225"/>
    </row>
    <row r="90" spans="1:10" ht="12.75" customHeight="1" x14ac:dyDescent="0.2">
      <c r="A90" s="45"/>
      <c r="B90" s="264" t="s">
        <v>812</v>
      </c>
      <c r="C90" s="264"/>
      <c r="D90" s="264"/>
      <c r="E90" s="264"/>
      <c r="F90" s="264"/>
      <c r="G90" s="264"/>
      <c r="H90" s="264"/>
      <c r="I90" s="264"/>
      <c r="J90" s="74"/>
    </row>
    <row r="91" spans="1:10" ht="24.75" customHeight="1" x14ac:dyDescent="0.2">
      <c r="A91" s="45"/>
      <c r="B91" s="264"/>
      <c r="C91" s="264"/>
      <c r="D91" s="264"/>
      <c r="E91" s="264"/>
      <c r="F91" s="264"/>
      <c r="G91" s="264"/>
      <c r="H91" s="264"/>
      <c r="I91" s="264"/>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51" t="s">
        <v>840</v>
      </c>
      <c r="B94" s="552"/>
      <c r="C94" s="552"/>
      <c r="D94" s="552"/>
      <c r="E94" s="552"/>
      <c r="F94" s="552"/>
      <c r="G94" s="552"/>
      <c r="H94" s="552"/>
      <c r="I94" s="552"/>
      <c r="J94" s="552"/>
    </row>
    <row r="95" spans="1:10" x14ac:dyDescent="0.2">
      <c r="A95" s="552"/>
      <c r="B95" s="552"/>
      <c r="C95" s="552"/>
      <c r="D95" s="552"/>
      <c r="E95" s="552"/>
      <c r="F95" s="552"/>
      <c r="G95" s="552"/>
      <c r="H95" s="552"/>
      <c r="I95" s="552"/>
      <c r="J95" s="552"/>
    </row>
    <row r="96" spans="1:10" x14ac:dyDescent="0.2">
      <c r="A96" s="552"/>
      <c r="B96" s="552"/>
      <c r="C96" s="552"/>
      <c r="D96" s="552"/>
      <c r="E96" s="552"/>
      <c r="F96" s="552"/>
      <c r="G96" s="552"/>
      <c r="H96" s="552"/>
      <c r="I96" s="552"/>
      <c r="J96" s="552"/>
    </row>
    <row r="97" spans="1:11" ht="12.75" hidden="1" customHeight="1" x14ac:dyDescent="0.2">
      <c r="A97" s="552"/>
      <c r="B97" s="552"/>
      <c r="C97" s="552"/>
      <c r="D97" s="552"/>
      <c r="E97" s="552"/>
      <c r="F97" s="552"/>
      <c r="G97" s="552"/>
      <c r="H97" s="552"/>
      <c r="I97" s="552"/>
      <c r="J97" s="552"/>
    </row>
    <row r="98" spans="1:11" ht="12.75" hidden="1" customHeight="1" x14ac:dyDescent="0.2">
      <c r="A98" s="552"/>
      <c r="B98" s="552"/>
      <c r="C98" s="552"/>
      <c r="D98" s="552"/>
      <c r="E98" s="552"/>
      <c r="F98" s="552"/>
      <c r="G98" s="552"/>
      <c r="H98" s="552"/>
      <c r="I98" s="552"/>
      <c r="J98" s="552"/>
    </row>
    <row r="99" spans="1:11" ht="12.75" hidden="1" customHeight="1" x14ac:dyDescent="0.2">
      <c r="A99" s="552"/>
      <c r="B99" s="552"/>
      <c r="C99" s="552"/>
      <c r="D99" s="552"/>
      <c r="E99" s="552"/>
      <c r="F99" s="552"/>
      <c r="G99" s="552"/>
      <c r="H99" s="552"/>
      <c r="I99" s="552"/>
      <c r="J99" s="552"/>
    </row>
    <row r="100" spans="1:11" ht="12.75" hidden="1" customHeight="1" x14ac:dyDescent="0.2">
      <c r="A100" s="552"/>
      <c r="B100" s="552"/>
      <c r="C100" s="552"/>
      <c r="D100" s="552"/>
      <c r="E100" s="552"/>
      <c r="F100" s="552"/>
      <c r="G100" s="552"/>
      <c r="H100" s="552"/>
      <c r="I100" s="552"/>
      <c r="J100" s="552"/>
    </row>
    <row r="101" spans="1:11" ht="4.5" customHeight="1" x14ac:dyDescent="0.2">
      <c r="A101" s="552"/>
      <c r="B101" s="552"/>
      <c r="C101" s="552"/>
      <c r="D101" s="552"/>
      <c r="E101" s="552"/>
      <c r="F101" s="552"/>
      <c r="G101" s="552"/>
      <c r="H101" s="552"/>
      <c r="I101" s="552"/>
      <c r="J101" s="552"/>
    </row>
    <row r="102" spans="1:11" ht="7.5" customHeight="1" x14ac:dyDescent="0.2">
      <c r="A102" s="121"/>
      <c r="B102" s="121"/>
      <c r="C102" s="121"/>
      <c r="D102" s="121"/>
      <c r="E102" s="121"/>
      <c r="F102" s="121"/>
      <c r="G102" s="121"/>
      <c r="H102" s="121"/>
      <c r="I102" s="121"/>
      <c r="J102" s="121"/>
    </row>
    <row r="103" spans="1:11" ht="12.75" customHeight="1" x14ac:dyDescent="0.2">
      <c r="A103" s="551" t="s">
        <v>908</v>
      </c>
      <c r="B103" s="552"/>
      <c r="C103" s="552"/>
      <c r="D103" s="552"/>
      <c r="E103" s="552"/>
      <c r="F103" s="552"/>
      <c r="G103" s="552"/>
      <c r="H103" s="552"/>
      <c r="I103" s="552"/>
      <c r="J103" s="552"/>
    </row>
    <row r="104" spans="1:11" ht="12.75" customHeight="1" x14ac:dyDescent="0.2">
      <c r="A104" s="552"/>
      <c r="B104" s="552"/>
      <c r="C104" s="552"/>
      <c r="D104" s="552"/>
      <c r="E104" s="552"/>
      <c r="F104" s="552"/>
      <c r="G104" s="552"/>
      <c r="H104" s="552"/>
      <c r="I104" s="552"/>
      <c r="J104" s="552"/>
    </row>
    <row r="105" spans="1:11" ht="12.75" customHeight="1" x14ac:dyDescent="0.2">
      <c r="A105" s="552"/>
      <c r="B105" s="552"/>
      <c r="C105" s="552"/>
      <c r="D105" s="552"/>
      <c r="E105" s="552"/>
      <c r="F105" s="552"/>
      <c r="G105" s="552"/>
      <c r="H105" s="552"/>
      <c r="I105" s="552"/>
      <c r="J105" s="552"/>
    </row>
    <row r="106" spans="1:11" ht="12.75" customHeight="1" x14ac:dyDescent="0.2">
      <c r="A106" s="46"/>
      <c r="B106" s="46"/>
      <c r="C106" s="46"/>
      <c r="D106" s="46"/>
      <c r="E106" s="46"/>
      <c r="F106" s="46"/>
      <c r="G106" s="46"/>
      <c r="H106" s="46"/>
      <c r="I106" s="46"/>
      <c r="J106" s="46"/>
    </row>
    <row r="107" spans="1:11" ht="20.45" customHeight="1" x14ac:dyDescent="0.2">
      <c r="A107" s="519" t="s">
        <v>905</v>
      </c>
      <c r="B107" s="520"/>
      <c r="C107" s="520"/>
      <c r="D107" s="520"/>
      <c r="E107" s="520"/>
      <c r="F107" s="520"/>
      <c r="G107" s="520"/>
      <c r="H107" s="520"/>
      <c r="I107" s="520"/>
      <c r="J107" s="520"/>
      <c r="K107" s="520"/>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82" t="s">
        <v>848</v>
      </c>
      <c r="B125" s="383"/>
      <c r="C125" s="383"/>
      <c r="D125" s="383"/>
      <c r="E125" s="383"/>
      <c r="F125" s="383"/>
      <c r="G125" s="383"/>
      <c r="H125" s="380" t="str">
        <f>'CONTACT INFORMATION'!$A$24</f>
        <v>Alameda</v>
      </c>
      <c r="I125" s="380"/>
      <c r="J125" s="381"/>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84" t="s">
        <v>866</v>
      </c>
      <c r="B127" s="485"/>
      <c r="C127" s="485"/>
      <c r="D127" s="485"/>
      <c r="E127" s="485"/>
      <c r="F127" s="485"/>
      <c r="G127" s="485"/>
      <c r="H127" s="485"/>
      <c r="I127" s="485"/>
      <c r="J127" s="486"/>
    </row>
    <row r="128" spans="1:12" ht="12.75" customHeight="1" x14ac:dyDescent="0.2">
      <c r="A128" s="487" t="s">
        <v>854</v>
      </c>
      <c r="B128" s="488"/>
      <c r="C128" s="488"/>
      <c r="D128" s="489"/>
      <c r="E128" s="490" t="s">
        <v>946</v>
      </c>
      <c r="F128" s="491"/>
      <c r="G128" s="491"/>
      <c r="H128" s="491"/>
      <c r="I128" s="491"/>
      <c r="J128" s="492"/>
    </row>
    <row r="129" spans="1:20" ht="12.75" customHeight="1" x14ac:dyDescent="0.2">
      <c r="A129" s="496" t="s">
        <v>901</v>
      </c>
      <c r="B129" s="497"/>
      <c r="C129" s="497"/>
      <c r="D129" s="498"/>
      <c r="E129" s="493"/>
      <c r="F129" s="494"/>
      <c r="G129" s="494"/>
      <c r="H129" s="494"/>
      <c r="I129" s="494"/>
      <c r="J129" s="495"/>
    </row>
    <row r="130" spans="1:20" x14ac:dyDescent="0.2">
      <c r="A130" s="524" t="s">
        <v>902</v>
      </c>
      <c r="B130" s="525"/>
      <c r="C130" s="525"/>
      <c r="D130" s="525"/>
      <c r="E130" s="477" t="s">
        <v>510</v>
      </c>
      <c r="F130" s="478"/>
      <c r="G130" s="478"/>
      <c r="H130" s="478"/>
      <c r="I130" s="478"/>
      <c r="J130" s="479"/>
    </row>
    <row r="131" spans="1:20" s="158" customFormat="1" ht="27" customHeight="1" x14ac:dyDescent="0.2">
      <c r="A131" s="157"/>
      <c r="B131" s="228"/>
      <c r="C131" s="228"/>
      <c r="D131" s="228"/>
      <c r="E131" s="480" t="s">
        <v>535</v>
      </c>
      <c r="F131" s="481"/>
      <c r="G131" s="480" t="s">
        <v>533</v>
      </c>
      <c r="H131" s="481"/>
      <c r="I131" s="482" t="s">
        <v>849</v>
      </c>
      <c r="J131" s="483"/>
      <c r="K131" s="39"/>
      <c r="L131" s="39"/>
      <c r="M131" s="39"/>
      <c r="N131" s="39"/>
      <c r="O131" s="39"/>
      <c r="P131" s="39"/>
      <c r="Q131" s="39"/>
      <c r="R131" s="39"/>
      <c r="S131" s="39"/>
      <c r="T131"/>
    </row>
    <row r="132" spans="1:20" x14ac:dyDescent="0.2">
      <c r="A132" s="463" t="s">
        <v>527</v>
      </c>
      <c r="B132" s="464"/>
      <c r="C132" s="464"/>
      <c r="D132" s="465"/>
      <c r="E132" s="466"/>
      <c r="F132" s="466"/>
      <c r="G132" s="466"/>
      <c r="H132" s="466"/>
      <c r="I132" s="467"/>
      <c r="J132" s="467"/>
    </row>
    <row r="133" spans="1:20" x14ac:dyDescent="0.2">
      <c r="A133" s="468" t="s">
        <v>528</v>
      </c>
      <c r="B133" s="469"/>
      <c r="C133" s="469"/>
      <c r="D133" s="470"/>
      <c r="E133" s="502"/>
      <c r="F133" s="502"/>
      <c r="G133" s="462"/>
      <c r="H133" s="462"/>
      <c r="I133" s="471"/>
      <c r="J133" s="471"/>
    </row>
    <row r="134" spans="1:20" x14ac:dyDescent="0.2">
      <c r="A134" s="463" t="s">
        <v>529</v>
      </c>
      <c r="B134" s="464"/>
      <c r="C134" s="464"/>
      <c r="D134" s="465"/>
      <c r="E134" s="466">
        <v>36800</v>
      </c>
      <c r="F134" s="466"/>
      <c r="G134" s="466"/>
      <c r="H134" s="466"/>
      <c r="I134" s="467"/>
      <c r="J134" s="467"/>
    </row>
    <row r="135" spans="1:20" x14ac:dyDescent="0.2">
      <c r="A135" s="468" t="s">
        <v>530</v>
      </c>
      <c r="B135" s="469"/>
      <c r="C135" s="469"/>
      <c r="D135" s="470"/>
      <c r="E135" s="461"/>
      <c r="F135" s="461"/>
      <c r="G135" s="462"/>
      <c r="H135" s="462"/>
      <c r="I135" s="471"/>
      <c r="J135" s="471"/>
    </row>
    <row r="136" spans="1:20" x14ac:dyDescent="0.2">
      <c r="A136" s="463" t="s">
        <v>531</v>
      </c>
      <c r="B136" s="464"/>
      <c r="C136" s="464"/>
      <c r="D136" s="465"/>
      <c r="E136" s="466"/>
      <c r="F136" s="466"/>
      <c r="G136" s="466"/>
      <c r="H136" s="466"/>
      <c r="I136" s="467"/>
      <c r="J136" s="467"/>
    </row>
    <row r="137" spans="1:20" x14ac:dyDescent="0.2">
      <c r="A137" s="468" t="s">
        <v>532</v>
      </c>
      <c r="B137" s="469"/>
      <c r="C137" s="469"/>
      <c r="D137" s="470"/>
      <c r="E137" s="461"/>
      <c r="F137" s="461"/>
      <c r="G137" s="462"/>
      <c r="H137" s="462"/>
      <c r="I137" s="471"/>
      <c r="J137" s="471"/>
    </row>
    <row r="138" spans="1:20" x14ac:dyDescent="0.2">
      <c r="A138" s="463" t="s">
        <v>537</v>
      </c>
      <c r="B138" s="464"/>
      <c r="C138" s="464"/>
      <c r="D138" s="465"/>
      <c r="E138" s="472"/>
      <c r="F138" s="472"/>
      <c r="G138" s="472"/>
      <c r="H138" s="472"/>
      <c r="I138" s="473"/>
      <c r="J138" s="473"/>
    </row>
    <row r="139" spans="1:20" x14ac:dyDescent="0.2">
      <c r="A139" s="458"/>
      <c r="B139" s="459"/>
      <c r="C139" s="459"/>
      <c r="D139" s="460"/>
      <c r="E139" s="461"/>
      <c r="F139" s="461"/>
      <c r="G139" s="462"/>
      <c r="H139" s="462"/>
      <c r="I139" s="462"/>
      <c r="J139" s="462"/>
    </row>
    <row r="140" spans="1:20" x14ac:dyDescent="0.2">
      <c r="A140" s="458"/>
      <c r="B140" s="459"/>
      <c r="C140" s="459"/>
      <c r="D140" s="460"/>
      <c r="E140" s="461"/>
      <c r="F140" s="461"/>
      <c r="G140" s="462"/>
      <c r="H140" s="462"/>
      <c r="I140" s="462"/>
      <c r="J140" s="462"/>
    </row>
    <row r="141" spans="1:20" ht="12.75" customHeight="1" x14ac:dyDescent="0.2">
      <c r="A141" s="458"/>
      <c r="B141" s="459"/>
      <c r="C141" s="459"/>
      <c r="D141" s="460"/>
      <c r="E141" s="461"/>
      <c r="F141" s="461"/>
      <c r="G141" s="462"/>
      <c r="H141" s="462"/>
      <c r="I141" s="462"/>
      <c r="J141" s="462"/>
    </row>
    <row r="142" spans="1:20" x14ac:dyDescent="0.2">
      <c r="A142" s="437" t="s">
        <v>534</v>
      </c>
      <c r="B142" s="438"/>
      <c r="C142" s="438"/>
      <c r="D142" s="439"/>
      <c r="E142" s="440">
        <f>SUM(E132:E141)</f>
        <v>36800</v>
      </c>
      <c r="F142" s="440"/>
      <c r="G142" s="440">
        <f>SUM(G132:G141)</f>
        <v>0</v>
      </c>
      <c r="H142" s="440"/>
      <c r="I142" s="440">
        <f>SUM(I132:I141)</f>
        <v>0</v>
      </c>
      <c r="J142" s="440"/>
    </row>
    <row r="143" spans="1:20" s="1" customFormat="1" ht="14.25" customHeight="1" x14ac:dyDescent="0.2">
      <c r="A143" s="441" t="s">
        <v>861</v>
      </c>
      <c r="B143" s="442"/>
      <c r="C143" s="442"/>
      <c r="D143" s="442"/>
      <c r="E143" s="442"/>
      <c r="F143" s="442"/>
      <c r="G143" s="442"/>
      <c r="H143" s="442"/>
      <c r="I143" s="442"/>
      <c r="J143" s="443"/>
      <c r="K143" s="209"/>
      <c r="L143" s="209"/>
      <c r="M143" s="209"/>
      <c r="N143" s="209"/>
      <c r="O143" s="209"/>
      <c r="P143" s="209"/>
      <c r="Q143" s="209"/>
      <c r="R143" s="209"/>
      <c r="S143" s="209"/>
    </row>
    <row r="144" spans="1:20" s="1" customFormat="1" ht="14.25" customHeight="1" x14ac:dyDescent="0.2">
      <c r="A144" s="444" t="s">
        <v>862</v>
      </c>
      <c r="B144" s="445"/>
      <c r="C144" s="445"/>
      <c r="D144" s="445"/>
      <c r="E144" s="445"/>
      <c r="F144" s="445"/>
      <c r="G144" s="445"/>
      <c r="H144" s="445"/>
      <c r="I144" s="445"/>
      <c r="J144" s="446"/>
      <c r="K144" s="209"/>
      <c r="L144" s="209"/>
      <c r="M144" s="209"/>
      <c r="N144" s="209"/>
      <c r="O144" s="209"/>
      <c r="P144" s="209"/>
      <c r="Q144" s="209"/>
      <c r="R144" s="209"/>
      <c r="S144" s="209"/>
    </row>
    <row r="145" spans="1:10" ht="14.25" customHeight="1" x14ac:dyDescent="0.2">
      <c r="A145" s="444" t="s">
        <v>863</v>
      </c>
      <c r="B145" s="445"/>
      <c r="C145" s="445"/>
      <c r="D145" s="445"/>
      <c r="E145" s="445"/>
      <c r="F145" s="445"/>
      <c r="G145" s="445"/>
      <c r="H145" s="445"/>
      <c r="I145" s="445"/>
      <c r="J145" s="446"/>
    </row>
    <row r="146" spans="1:10" ht="14.25" customHeight="1" x14ac:dyDescent="0.2">
      <c r="A146" s="447" t="s">
        <v>864</v>
      </c>
      <c r="B146" s="448"/>
      <c r="C146" s="448"/>
      <c r="D146" s="448"/>
      <c r="E146" s="448"/>
      <c r="F146" s="448"/>
      <c r="G146" s="448"/>
      <c r="H146" s="448"/>
      <c r="I146" s="448"/>
      <c r="J146" s="449"/>
    </row>
    <row r="147" spans="1:10" ht="15.75" customHeight="1" x14ac:dyDescent="0.2">
      <c r="A147" s="324" t="s">
        <v>962</v>
      </c>
      <c r="B147" s="450"/>
      <c r="C147" s="450"/>
      <c r="D147" s="450"/>
      <c r="E147" s="450"/>
      <c r="F147" s="450"/>
      <c r="G147" s="450"/>
      <c r="H147" s="450"/>
      <c r="I147" s="450"/>
      <c r="J147" s="451"/>
    </row>
    <row r="148" spans="1:10" ht="15" customHeight="1" x14ac:dyDescent="0.2">
      <c r="A148" s="452"/>
      <c r="B148" s="453"/>
      <c r="C148" s="453"/>
      <c r="D148" s="453"/>
      <c r="E148" s="453"/>
      <c r="F148" s="453"/>
      <c r="G148" s="453"/>
      <c r="H148" s="453"/>
      <c r="I148" s="453"/>
      <c r="J148" s="454"/>
    </row>
    <row r="149" spans="1:10" ht="15" customHeight="1" x14ac:dyDescent="0.2">
      <c r="A149" s="452"/>
      <c r="B149" s="453"/>
      <c r="C149" s="453"/>
      <c r="D149" s="453"/>
      <c r="E149" s="453"/>
      <c r="F149" s="453"/>
      <c r="G149" s="453"/>
      <c r="H149" s="453"/>
      <c r="I149" s="453"/>
      <c r="J149" s="454"/>
    </row>
    <row r="150" spans="1:10" ht="15" customHeight="1" x14ac:dyDescent="0.2">
      <c r="A150" s="452"/>
      <c r="B150" s="453"/>
      <c r="C150" s="453"/>
      <c r="D150" s="453"/>
      <c r="E150" s="453"/>
      <c r="F150" s="453"/>
      <c r="G150" s="453"/>
      <c r="H150" s="453"/>
      <c r="I150" s="453"/>
      <c r="J150" s="454"/>
    </row>
    <row r="151" spans="1:10" ht="15" customHeight="1" x14ac:dyDescent="0.2">
      <c r="A151" s="452"/>
      <c r="B151" s="453"/>
      <c r="C151" s="453"/>
      <c r="D151" s="453"/>
      <c r="E151" s="453"/>
      <c r="F151" s="453"/>
      <c r="G151" s="453"/>
      <c r="H151" s="453"/>
      <c r="I151" s="453"/>
      <c r="J151" s="454"/>
    </row>
    <row r="152" spans="1:10" ht="15" customHeight="1" x14ac:dyDescent="0.2">
      <c r="A152" s="452"/>
      <c r="B152" s="453"/>
      <c r="C152" s="453"/>
      <c r="D152" s="453"/>
      <c r="E152" s="453"/>
      <c r="F152" s="453"/>
      <c r="G152" s="453"/>
      <c r="H152" s="453"/>
      <c r="I152" s="453"/>
      <c r="J152" s="454"/>
    </row>
    <row r="153" spans="1:10" ht="15" customHeight="1" x14ac:dyDescent="0.2">
      <c r="A153" s="452"/>
      <c r="B153" s="453"/>
      <c r="C153" s="453"/>
      <c r="D153" s="453"/>
      <c r="E153" s="453"/>
      <c r="F153" s="453"/>
      <c r="G153" s="453"/>
      <c r="H153" s="453"/>
      <c r="I153" s="453"/>
      <c r="J153" s="454"/>
    </row>
    <row r="154" spans="1:10" ht="15" customHeight="1" x14ac:dyDescent="0.2">
      <c r="A154" s="452"/>
      <c r="B154" s="453"/>
      <c r="C154" s="453"/>
      <c r="D154" s="453"/>
      <c r="E154" s="453"/>
      <c r="F154" s="453"/>
      <c r="G154" s="453"/>
      <c r="H154" s="453"/>
      <c r="I154" s="453"/>
      <c r="J154" s="454"/>
    </row>
    <row r="155" spans="1:10" ht="15" customHeight="1" x14ac:dyDescent="0.2">
      <c r="A155" s="452"/>
      <c r="B155" s="453"/>
      <c r="C155" s="453"/>
      <c r="D155" s="453"/>
      <c r="E155" s="453"/>
      <c r="F155" s="453"/>
      <c r="G155" s="453"/>
      <c r="H155" s="453"/>
      <c r="I155" s="453"/>
      <c r="J155" s="454"/>
    </row>
    <row r="156" spans="1:10" ht="15" customHeight="1" x14ac:dyDescent="0.2">
      <c r="A156" s="452"/>
      <c r="B156" s="453"/>
      <c r="C156" s="453"/>
      <c r="D156" s="453"/>
      <c r="E156" s="453"/>
      <c r="F156" s="453"/>
      <c r="G156" s="453"/>
      <c r="H156" s="453"/>
      <c r="I156" s="453"/>
      <c r="J156" s="454"/>
    </row>
    <row r="157" spans="1:10" ht="15" customHeight="1" x14ac:dyDescent="0.2">
      <c r="A157" s="452"/>
      <c r="B157" s="453"/>
      <c r="C157" s="453"/>
      <c r="D157" s="453"/>
      <c r="E157" s="453"/>
      <c r="F157" s="453"/>
      <c r="G157" s="453"/>
      <c r="H157" s="453"/>
      <c r="I157" s="453"/>
      <c r="J157" s="454"/>
    </row>
    <row r="158" spans="1:10" ht="15" customHeight="1" x14ac:dyDescent="0.2">
      <c r="A158" s="452"/>
      <c r="B158" s="453"/>
      <c r="C158" s="453"/>
      <c r="D158" s="453"/>
      <c r="E158" s="453"/>
      <c r="F158" s="453"/>
      <c r="G158" s="453"/>
      <c r="H158" s="453"/>
      <c r="I158" s="453"/>
      <c r="J158" s="454"/>
    </row>
    <row r="159" spans="1:10" ht="15" customHeight="1" x14ac:dyDescent="0.2">
      <c r="A159" s="452"/>
      <c r="B159" s="453"/>
      <c r="C159" s="453"/>
      <c r="D159" s="453"/>
      <c r="E159" s="453"/>
      <c r="F159" s="453"/>
      <c r="G159" s="453"/>
      <c r="H159" s="453"/>
      <c r="I159" s="453"/>
      <c r="J159" s="454"/>
    </row>
    <row r="160" spans="1:10" ht="15" customHeight="1" x14ac:dyDescent="0.2">
      <c r="A160" s="452"/>
      <c r="B160" s="453"/>
      <c r="C160" s="453"/>
      <c r="D160" s="453"/>
      <c r="E160" s="453"/>
      <c r="F160" s="453"/>
      <c r="G160" s="453"/>
      <c r="H160" s="453"/>
      <c r="I160" s="453"/>
      <c r="J160" s="454"/>
    </row>
    <row r="161" spans="1:12" ht="15" customHeight="1" x14ac:dyDescent="0.2">
      <c r="A161" s="452"/>
      <c r="B161" s="453"/>
      <c r="C161" s="453"/>
      <c r="D161" s="453"/>
      <c r="E161" s="453"/>
      <c r="F161" s="453"/>
      <c r="G161" s="453"/>
      <c r="H161" s="453"/>
      <c r="I161" s="453"/>
      <c r="J161" s="454"/>
    </row>
    <row r="162" spans="1:12" ht="15" customHeight="1" x14ac:dyDescent="0.2">
      <c r="A162" s="452"/>
      <c r="B162" s="453"/>
      <c r="C162" s="453"/>
      <c r="D162" s="453"/>
      <c r="E162" s="453"/>
      <c r="F162" s="453"/>
      <c r="G162" s="453"/>
      <c r="H162" s="453"/>
      <c r="I162" s="453"/>
      <c r="J162" s="454"/>
    </row>
    <row r="163" spans="1:12" ht="15" customHeight="1" x14ac:dyDescent="0.2">
      <c r="A163" s="452"/>
      <c r="B163" s="453"/>
      <c r="C163" s="453"/>
      <c r="D163" s="453"/>
      <c r="E163" s="453"/>
      <c r="F163" s="453"/>
      <c r="G163" s="453"/>
      <c r="H163" s="453"/>
      <c r="I163" s="453"/>
      <c r="J163" s="454"/>
    </row>
    <row r="164" spans="1:12" ht="15" customHeight="1" x14ac:dyDescent="0.2">
      <c r="A164" s="452"/>
      <c r="B164" s="453"/>
      <c r="C164" s="453"/>
      <c r="D164" s="453"/>
      <c r="E164" s="453"/>
      <c r="F164" s="453"/>
      <c r="G164" s="453"/>
      <c r="H164" s="453"/>
      <c r="I164" s="453"/>
      <c r="J164" s="454"/>
    </row>
    <row r="165" spans="1:12" ht="15" customHeight="1" x14ac:dyDescent="0.2">
      <c r="A165" s="452"/>
      <c r="B165" s="453"/>
      <c r="C165" s="453"/>
      <c r="D165" s="453"/>
      <c r="E165" s="453"/>
      <c r="F165" s="453"/>
      <c r="G165" s="453"/>
      <c r="H165" s="453"/>
      <c r="I165" s="453"/>
      <c r="J165" s="454"/>
    </row>
    <row r="166" spans="1:12" ht="15" customHeight="1" x14ac:dyDescent="0.2">
      <c r="A166" s="452"/>
      <c r="B166" s="453"/>
      <c r="C166" s="453"/>
      <c r="D166" s="453"/>
      <c r="E166" s="453"/>
      <c r="F166" s="453"/>
      <c r="G166" s="453"/>
      <c r="H166" s="453"/>
      <c r="I166" s="453"/>
      <c r="J166" s="454"/>
    </row>
    <row r="167" spans="1:12" ht="15" customHeight="1" x14ac:dyDescent="0.2">
      <c r="A167" s="452"/>
      <c r="B167" s="453"/>
      <c r="C167" s="453"/>
      <c r="D167" s="453"/>
      <c r="E167" s="453"/>
      <c r="F167" s="453"/>
      <c r="G167" s="453"/>
      <c r="H167" s="453"/>
      <c r="I167" s="453"/>
      <c r="J167" s="454"/>
    </row>
    <row r="168" spans="1:12" ht="15" customHeight="1" x14ac:dyDescent="0.2">
      <c r="A168" s="452"/>
      <c r="B168" s="453"/>
      <c r="C168" s="453"/>
      <c r="D168" s="453"/>
      <c r="E168" s="453"/>
      <c r="F168" s="453"/>
      <c r="G168" s="453"/>
      <c r="H168" s="453"/>
      <c r="I168" s="453"/>
      <c r="J168" s="454"/>
    </row>
    <row r="169" spans="1:12" ht="15" customHeight="1" x14ac:dyDescent="0.2">
      <c r="A169" s="452"/>
      <c r="B169" s="453"/>
      <c r="C169" s="453"/>
      <c r="D169" s="453"/>
      <c r="E169" s="453"/>
      <c r="F169" s="453"/>
      <c r="G169" s="453"/>
      <c r="H169" s="453"/>
      <c r="I169" s="453"/>
      <c r="J169" s="454"/>
      <c r="K169" s="189"/>
      <c r="L169" s="189"/>
    </row>
    <row r="170" spans="1:12" ht="15" customHeight="1" x14ac:dyDescent="0.2">
      <c r="A170" s="452"/>
      <c r="B170" s="453"/>
      <c r="C170" s="453"/>
      <c r="D170" s="453"/>
      <c r="E170" s="453"/>
      <c r="F170" s="453"/>
      <c r="G170" s="453"/>
      <c r="H170" s="453"/>
      <c r="I170" s="453"/>
      <c r="J170" s="454"/>
    </row>
    <row r="171" spans="1:12" ht="15" customHeight="1" x14ac:dyDescent="0.2">
      <c r="A171" s="452"/>
      <c r="B171" s="453"/>
      <c r="C171" s="453"/>
      <c r="D171" s="453"/>
      <c r="E171" s="453"/>
      <c r="F171" s="453"/>
      <c r="G171" s="453"/>
      <c r="H171" s="453"/>
      <c r="I171" s="453"/>
      <c r="J171" s="454"/>
    </row>
    <row r="172" spans="1:12" ht="15" customHeight="1" x14ac:dyDescent="0.2">
      <c r="A172" s="452"/>
      <c r="B172" s="453"/>
      <c r="C172" s="453"/>
      <c r="D172" s="453"/>
      <c r="E172" s="453"/>
      <c r="F172" s="453"/>
      <c r="G172" s="453"/>
      <c r="H172" s="453"/>
      <c r="I172" s="453"/>
      <c r="J172" s="454"/>
    </row>
    <row r="173" spans="1:12" ht="15" customHeight="1" x14ac:dyDescent="0.2">
      <c r="A173" s="452"/>
      <c r="B173" s="453"/>
      <c r="C173" s="453"/>
      <c r="D173" s="453"/>
      <c r="E173" s="453"/>
      <c r="F173" s="453"/>
      <c r="G173" s="453"/>
      <c r="H173" s="453"/>
      <c r="I173" s="453"/>
      <c r="J173" s="454"/>
    </row>
    <row r="174" spans="1:12" ht="15" customHeight="1" x14ac:dyDescent="0.2">
      <c r="A174" s="452"/>
      <c r="B174" s="453"/>
      <c r="C174" s="453"/>
      <c r="D174" s="453"/>
      <c r="E174" s="453"/>
      <c r="F174" s="453"/>
      <c r="G174" s="453"/>
      <c r="H174" s="453"/>
      <c r="I174" s="453"/>
      <c r="J174" s="454"/>
    </row>
    <row r="175" spans="1:12" ht="15" customHeight="1" x14ac:dyDescent="0.2">
      <c r="A175" s="452"/>
      <c r="B175" s="453"/>
      <c r="C175" s="453"/>
      <c r="D175" s="453"/>
      <c r="E175" s="453"/>
      <c r="F175" s="453"/>
      <c r="G175" s="453"/>
      <c r="H175" s="453"/>
      <c r="I175" s="453"/>
      <c r="J175" s="454"/>
    </row>
    <row r="176" spans="1:12" ht="15" customHeight="1" x14ac:dyDescent="0.2">
      <c r="A176" s="452"/>
      <c r="B176" s="453"/>
      <c r="C176" s="453"/>
      <c r="D176" s="453"/>
      <c r="E176" s="453"/>
      <c r="F176" s="453"/>
      <c r="G176" s="453"/>
      <c r="H176" s="453"/>
      <c r="I176" s="453"/>
      <c r="J176" s="454"/>
    </row>
    <row r="177" spans="1:10" ht="15" customHeight="1" x14ac:dyDescent="0.2">
      <c r="A177" s="452"/>
      <c r="B177" s="453"/>
      <c r="C177" s="453"/>
      <c r="D177" s="453"/>
      <c r="E177" s="453"/>
      <c r="F177" s="453"/>
      <c r="G177" s="453"/>
      <c r="H177" s="453"/>
      <c r="I177" s="453"/>
      <c r="J177" s="454"/>
    </row>
    <row r="178" spans="1:10" x14ac:dyDescent="0.2">
      <c r="A178" s="452"/>
      <c r="B178" s="453"/>
      <c r="C178" s="453"/>
      <c r="D178" s="453"/>
      <c r="E178" s="453"/>
      <c r="F178" s="453"/>
      <c r="G178" s="453"/>
      <c r="H178" s="453"/>
      <c r="I178" s="453"/>
      <c r="J178" s="454"/>
    </row>
    <row r="179" spans="1:10" ht="8.1" customHeight="1" x14ac:dyDescent="0.2">
      <c r="A179" s="455"/>
      <c r="B179" s="456"/>
      <c r="C179" s="456"/>
      <c r="D179" s="456"/>
      <c r="E179" s="456"/>
      <c r="F179" s="456"/>
      <c r="G179" s="456"/>
      <c r="H179" s="456"/>
      <c r="I179" s="456"/>
      <c r="J179" s="457"/>
    </row>
    <row r="181" spans="1:10" ht="8.1" customHeight="1" x14ac:dyDescent="0.2">
      <c r="A181" s="163"/>
      <c r="B181" s="163"/>
      <c r="C181" s="163"/>
      <c r="D181" s="163"/>
      <c r="E181" s="163"/>
      <c r="F181" s="163"/>
      <c r="G181" s="163"/>
      <c r="H181" s="163"/>
      <c r="I181" s="163"/>
      <c r="J181" s="163"/>
    </row>
    <row r="182" spans="1:10" ht="15.75" x14ac:dyDescent="0.25">
      <c r="A182" s="382" t="s">
        <v>848</v>
      </c>
      <c r="B182" s="383"/>
      <c r="C182" s="383"/>
      <c r="D182" s="383"/>
      <c r="E182" s="383"/>
      <c r="F182" s="383"/>
      <c r="G182" s="383"/>
      <c r="H182" s="380" t="str">
        <f>'CONTACT INFORMATION'!$A$24</f>
        <v>Alameda</v>
      </c>
      <c r="I182" s="380"/>
      <c r="J182" s="381"/>
    </row>
    <row r="183" spans="1:10" ht="8.1" customHeight="1" x14ac:dyDescent="0.2">
      <c r="A183" s="163"/>
      <c r="B183" s="163"/>
      <c r="C183" s="163"/>
      <c r="D183" s="163"/>
      <c r="E183" s="163"/>
      <c r="F183" s="163"/>
      <c r="G183" s="163"/>
      <c r="H183" s="163"/>
      <c r="I183" s="163"/>
      <c r="J183" s="163"/>
    </row>
    <row r="184" spans="1:10" ht="15" x14ac:dyDescent="0.25">
      <c r="A184" s="484" t="s">
        <v>867</v>
      </c>
      <c r="B184" s="485"/>
      <c r="C184" s="485"/>
      <c r="D184" s="485"/>
      <c r="E184" s="485"/>
      <c r="F184" s="485"/>
      <c r="G184" s="485"/>
      <c r="H184" s="485"/>
      <c r="I184" s="485"/>
      <c r="J184" s="486"/>
    </row>
    <row r="185" spans="1:10" x14ac:dyDescent="0.2">
      <c r="A185" s="487" t="s">
        <v>854</v>
      </c>
      <c r="B185" s="488"/>
      <c r="C185" s="488"/>
      <c r="D185" s="489"/>
      <c r="E185" s="490" t="s">
        <v>947</v>
      </c>
      <c r="F185" s="491"/>
      <c r="G185" s="491"/>
      <c r="H185" s="491"/>
      <c r="I185" s="491"/>
      <c r="J185" s="492"/>
    </row>
    <row r="186" spans="1:10" x14ac:dyDescent="0.2">
      <c r="A186" s="496" t="s">
        <v>853</v>
      </c>
      <c r="B186" s="497"/>
      <c r="C186" s="497"/>
      <c r="D186" s="498"/>
      <c r="E186" s="493"/>
      <c r="F186" s="494"/>
      <c r="G186" s="494"/>
      <c r="H186" s="494"/>
      <c r="I186" s="494"/>
      <c r="J186" s="495"/>
    </row>
    <row r="187" spans="1:10" x14ac:dyDescent="0.2">
      <c r="A187" s="474" t="s">
        <v>808</v>
      </c>
      <c r="B187" s="475"/>
      <c r="C187" s="475"/>
      <c r="D187" s="476"/>
      <c r="E187" s="477" t="s">
        <v>510</v>
      </c>
      <c r="F187" s="478"/>
      <c r="G187" s="478"/>
      <c r="H187" s="478"/>
      <c r="I187" s="478"/>
      <c r="J187" s="479"/>
    </row>
    <row r="188" spans="1:10" ht="27" customHeight="1" x14ac:dyDescent="0.2">
      <c r="A188" s="157"/>
      <c r="B188" s="228"/>
      <c r="C188" s="228"/>
      <c r="D188" s="228"/>
      <c r="E188" s="480" t="s">
        <v>535</v>
      </c>
      <c r="F188" s="481"/>
      <c r="G188" s="480" t="s">
        <v>533</v>
      </c>
      <c r="H188" s="481"/>
      <c r="I188" s="482" t="s">
        <v>849</v>
      </c>
      <c r="J188" s="483"/>
    </row>
    <row r="189" spans="1:10" x14ac:dyDescent="0.2">
      <c r="A189" s="463" t="s">
        <v>527</v>
      </c>
      <c r="B189" s="464"/>
      <c r="C189" s="464"/>
      <c r="D189" s="465"/>
      <c r="E189" s="466"/>
      <c r="F189" s="466"/>
      <c r="G189" s="466"/>
      <c r="H189" s="466"/>
      <c r="I189" s="467"/>
      <c r="J189" s="467"/>
    </row>
    <row r="190" spans="1:10" x14ac:dyDescent="0.2">
      <c r="A190" s="468" t="s">
        <v>528</v>
      </c>
      <c r="B190" s="469"/>
      <c r="C190" s="469"/>
      <c r="D190" s="470"/>
      <c r="E190" s="502"/>
      <c r="F190" s="502"/>
      <c r="G190" s="462"/>
      <c r="H190" s="462"/>
      <c r="I190" s="471"/>
      <c r="J190" s="471"/>
    </row>
    <row r="191" spans="1:10" x14ac:dyDescent="0.2">
      <c r="A191" s="463" t="s">
        <v>529</v>
      </c>
      <c r="B191" s="464"/>
      <c r="C191" s="464"/>
      <c r="D191" s="465"/>
      <c r="E191" s="466">
        <v>396394</v>
      </c>
      <c r="F191" s="466"/>
      <c r="G191" s="466"/>
      <c r="H191" s="466"/>
      <c r="I191" s="467"/>
      <c r="J191" s="467"/>
    </row>
    <row r="192" spans="1:10" x14ac:dyDescent="0.2">
      <c r="A192" s="468" t="s">
        <v>530</v>
      </c>
      <c r="B192" s="469"/>
      <c r="C192" s="469"/>
      <c r="D192" s="470"/>
      <c r="E192" s="461"/>
      <c r="F192" s="461"/>
      <c r="G192" s="462"/>
      <c r="H192" s="462"/>
      <c r="I192" s="471"/>
      <c r="J192" s="471"/>
    </row>
    <row r="193" spans="1:10" x14ac:dyDescent="0.2">
      <c r="A193" s="463" t="s">
        <v>531</v>
      </c>
      <c r="B193" s="464"/>
      <c r="C193" s="464"/>
      <c r="D193" s="465"/>
      <c r="E193" s="466"/>
      <c r="F193" s="466"/>
      <c r="G193" s="466"/>
      <c r="H193" s="466"/>
      <c r="I193" s="467"/>
      <c r="J193" s="467"/>
    </row>
    <row r="194" spans="1:10" x14ac:dyDescent="0.2">
      <c r="A194" s="468" t="s">
        <v>532</v>
      </c>
      <c r="B194" s="469"/>
      <c r="C194" s="469"/>
      <c r="D194" s="470"/>
      <c r="E194" s="461"/>
      <c r="F194" s="461"/>
      <c r="G194" s="462"/>
      <c r="H194" s="462"/>
      <c r="I194" s="471"/>
      <c r="J194" s="471"/>
    </row>
    <row r="195" spans="1:10" x14ac:dyDescent="0.2">
      <c r="A195" s="463" t="s">
        <v>537</v>
      </c>
      <c r="B195" s="464"/>
      <c r="C195" s="464"/>
      <c r="D195" s="465"/>
      <c r="E195" s="472"/>
      <c r="F195" s="472"/>
      <c r="G195" s="472"/>
      <c r="H195" s="472"/>
      <c r="I195" s="473"/>
      <c r="J195" s="473"/>
    </row>
    <row r="196" spans="1:10" x14ac:dyDescent="0.2">
      <c r="A196" s="458"/>
      <c r="B196" s="459"/>
      <c r="C196" s="459"/>
      <c r="D196" s="460"/>
      <c r="E196" s="461"/>
      <c r="F196" s="461"/>
      <c r="G196" s="462"/>
      <c r="H196" s="462"/>
      <c r="I196" s="462"/>
      <c r="J196" s="462"/>
    </row>
    <row r="197" spans="1:10" x14ac:dyDescent="0.2">
      <c r="A197" s="458"/>
      <c r="B197" s="459"/>
      <c r="C197" s="459"/>
      <c r="D197" s="460"/>
      <c r="E197" s="461"/>
      <c r="F197" s="461"/>
      <c r="G197" s="462"/>
      <c r="H197" s="462"/>
      <c r="I197" s="462"/>
      <c r="J197" s="462"/>
    </row>
    <row r="198" spans="1:10" x14ac:dyDescent="0.2">
      <c r="A198" s="458"/>
      <c r="B198" s="459"/>
      <c r="C198" s="459"/>
      <c r="D198" s="460"/>
      <c r="E198" s="461"/>
      <c r="F198" s="461"/>
      <c r="G198" s="462"/>
      <c r="H198" s="462"/>
      <c r="I198" s="462"/>
      <c r="J198" s="462"/>
    </row>
    <row r="199" spans="1:10" x14ac:dyDescent="0.2">
      <c r="A199" s="437" t="s">
        <v>534</v>
      </c>
      <c r="B199" s="438"/>
      <c r="C199" s="438"/>
      <c r="D199" s="439"/>
      <c r="E199" s="440">
        <f>SUM(E189:E198)</f>
        <v>396394</v>
      </c>
      <c r="F199" s="440"/>
      <c r="G199" s="440">
        <f>SUM(G189:G198)</f>
        <v>0</v>
      </c>
      <c r="H199" s="440"/>
      <c r="I199" s="440">
        <f>SUM(I189:I198)</f>
        <v>0</v>
      </c>
      <c r="J199" s="440"/>
    </row>
    <row r="200" spans="1:10" x14ac:dyDescent="0.2">
      <c r="A200" s="441" t="s">
        <v>861</v>
      </c>
      <c r="B200" s="442"/>
      <c r="C200" s="442"/>
      <c r="D200" s="442"/>
      <c r="E200" s="442"/>
      <c r="F200" s="442"/>
      <c r="G200" s="442"/>
      <c r="H200" s="442"/>
      <c r="I200" s="442"/>
      <c r="J200" s="443"/>
    </row>
    <row r="201" spans="1:10" x14ac:dyDescent="0.2">
      <c r="A201" s="444" t="s">
        <v>862</v>
      </c>
      <c r="B201" s="445"/>
      <c r="C201" s="445"/>
      <c r="D201" s="445"/>
      <c r="E201" s="445"/>
      <c r="F201" s="445"/>
      <c r="G201" s="445"/>
      <c r="H201" s="445"/>
      <c r="I201" s="445"/>
      <c r="J201" s="446"/>
    </row>
    <row r="202" spans="1:10" x14ac:dyDescent="0.2">
      <c r="A202" s="444" t="s">
        <v>863</v>
      </c>
      <c r="B202" s="445"/>
      <c r="C202" s="445"/>
      <c r="D202" s="445"/>
      <c r="E202" s="445"/>
      <c r="F202" s="445"/>
      <c r="G202" s="445"/>
      <c r="H202" s="445"/>
      <c r="I202" s="445"/>
      <c r="J202" s="446"/>
    </row>
    <row r="203" spans="1:10" x14ac:dyDescent="0.2">
      <c r="A203" s="447" t="s">
        <v>864</v>
      </c>
      <c r="B203" s="448"/>
      <c r="C203" s="448"/>
      <c r="D203" s="448"/>
      <c r="E203" s="448"/>
      <c r="F203" s="448"/>
      <c r="G203" s="448"/>
      <c r="H203" s="448"/>
      <c r="I203" s="448"/>
      <c r="J203" s="449"/>
    </row>
    <row r="204" spans="1:10" ht="13.15" customHeight="1" x14ac:dyDescent="0.2">
      <c r="A204" s="324" t="s">
        <v>948</v>
      </c>
      <c r="B204" s="450"/>
      <c r="C204" s="450"/>
      <c r="D204" s="450"/>
      <c r="E204" s="450"/>
      <c r="F204" s="450"/>
      <c r="G204" s="450"/>
      <c r="H204" s="450"/>
      <c r="I204" s="450"/>
      <c r="J204" s="451"/>
    </row>
    <row r="205" spans="1:10" x14ac:dyDescent="0.2">
      <c r="A205" s="452"/>
      <c r="B205" s="554"/>
      <c r="C205" s="554"/>
      <c r="D205" s="554"/>
      <c r="E205" s="554"/>
      <c r="F205" s="554"/>
      <c r="G205" s="554"/>
      <c r="H205" s="554"/>
      <c r="I205" s="554"/>
      <c r="J205" s="454"/>
    </row>
    <row r="206" spans="1:10" x14ac:dyDescent="0.2">
      <c r="A206" s="452"/>
      <c r="B206" s="554"/>
      <c r="C206" s="554"/>
      <c r="D206" s="554"/>
      <c r="E206" s="554"/>
      <c r="F206" s="554"/>
      <c r="G206" s="554"/>
      <c r="H206" s="554"/>
      <c r="I206" s="554"/>
      <c r="J206" s="454"/>
    </row>
    <row r="207" spans="1:10" x14ac:dyDescent="0.2">
      <c r="A207" s="452"/>
      <c r="B207" s="554"/>
      <c r="C207" s="554"/>
      <c r="D207" s="554"/>
      <c r="E207" s="554"/>
      <c r="F207" s="554"/>
      <c r="G207" s="554"/>
      <c r="H207" s="554"/>
      <c r="I207" s="554"/>
      <c r="J207" s="454"/>
    </row>
    <row r="208" spans="1:10" x14ac:dyDescent="0.2">
      <c r="A208" s="452"/>
      <c r="B208" s="554"/>
      <c r="C208" s="554"/>
      <c r="D208" s="554"/>
      <c r="E208" s="554"/>
      <c r="F208" s="554"/>
      <c r="G208" s="554"/>
      <c r="H208" s="554"/>
      <c r="I208" s="554"/>
      <c r="J208" s="454"/>
    </row>
    <row r="209" spans="1:10" x14ac:dyDescent="0.2">
      <c r="A209" s="452"/>
      <c r="B209" s="554"/>
      <c r="C209" s="554"/>
      <c r="D209" s="554"/>
      <c r="E209" s="554"/>
      <c r="F209" s="554"/>
      <c r="G209" s="554"/>
      <c r="H209" s="554"/>
      <c r="I209" s="554"/>
      <c r="J209" s="454"/>
    </row>
    <row r="210" spans="1:10" x14ac:dyDescent="0.2">
      <c r="A210" s="452"/>
      <c r="B210" s="554"/>
      <c r="C210" s="554"/>
      <c r="D210" s="554"/>
      <c r="E210" s="554"/>
      <c r="F210" s="554"/>
      <c r="G210" s="554"/>
      <c r="H210" s="554"/>
      <c r="I210" s="554"/>
      <c r="J210" s="454"/>
    </row>
    <row r="211" spans="1:10" x14ac:dyDescent="0.2">
      <c r="A211" s="452"/>
      <c r="B211" s="554"/>
      <c r="C211" s="554"/>
      <c r="D211" s="554"/>
      <c r="E211" s="554"/>
      <c r="F211" s="554"/>
      <c r="G211" s="554"/>
      <c r="H211" s="554"/>
      <c r="I211" s="554"/>
      <c r="J211" s="454"/>
    </row>
    <row r="212" spans="1:10" x14ac:dyDescent="0.2">
      <c r="A212" s="452"/>
      <c r="B212" s="554"/>
      <c r="C212" s="554"/>
      <c r="D212" s="554"/>
      <c r="E212" s="554"/>
      <c r="F212" s="554"/>
      <c r="G212" s="554"/>
      <c r="H212" s="554"/>
      <c r="I212" s="554"/>
      <c r="J212" s="454"/>
    </row>
    <row r="213" spans="1:10" x14ac:dyDescent="0.2">
      <c r="A213" s="452"/>
      <c r="B213" s="554"/>
      <c r="C213" s="554"/>
      <c r="D213" s="554"/>
      <c r="E213" s="554"/>
      <c r="F213" s="554"/>
      <c r="G213" s="554"/>
      <c r="H213" s="554"/>
      <c r="I213" s="554"/>
      <c r="J213" s="454"/>
    </row>
    <row r="214" spans="1:10" x14ac:dyDescent="0.2">
      <c r="A214" s="452"/>
      <c r="B214" s="554"/>
      <c r="C214" s="554"/>
      <c r="D214" s="554"/>
      <c r="E214" s="554"/>
      <c r="F214" s="554"/>
      <c r="G214" s="554"/>
      <c r="H214" s="554"/>
      <c r="I214" s="554"/>
      <c r="J214" s="454"/>
    </row>
    <row r="215" spans="1:10" x14ac:dyDescent="0.2">
      <c r="A215" s="452"/>
      <c r="B215" s="554"/>
      <c r="C215" s="554"/>
      <c r="D215" s="554"/>
      <c r="E215" s="554"/>
      <c r="F215" s="554"/>
      <c r="G215" s="554"/>
      <c r="H215" s="554"/>
      <c r="I215" s="554"/>
      <c r="J215" s="454"/>
    </row>
    <row r="216" spans="1:10" x14ac:dyDescent="0.2">
      <c r="A216" s="452"/>
      <c r="B216" s="554"/>
      <c r="C216" s="554"/>
      <c r="D216" s="554"/>
      <c r="E216" s="554"/>
      <c r="F216" s="554"/>
      <c r="G216" s="554"/>
      <c r="H216" s="554"/>
      <c r="I216" s="554"/>
      <c r="J216" s="454"/>
    </row>
    <row r="217" spans="1:10" x14ac:dyDescent="0.2">
      <c r="A217" s="452"/>
      <c r="B217" s="554"/>
      <c r="C217" s="554"/>
      <c r="D217" s="554"/>
      <c r="E217" s="554"/>
      <c r="F217" s="554"/>
      <c r="G217" s="554"/>
      <c r="H217" s="554"/>
      <c r="I217" s="554"/>
      <c r="J217" s="454"/>
    </row>
    <row r="218" spans="1:10" x14ac:dyDescent="0.2">
      <c r="A218" s="452"/>
      <c r="B218" s="554"/>
      <c r="C218" s="554"/>
      <c r="D218" s="554"/>
      <c r="E218" s="554"/>
      <c r="F218" s="554"/>
      <c r="G218" s="554"/>
      <c r="H218" s="554"/>
      <c r="I218" s="554"/>
      <c r="J218" s="454"/>
    </row>
    <row r="219" spans="1:10" x14ac:dyDescent="0.2">
      <c r="A219" s="452"/>
      <c r="B219" s="554"/>
      <c r="C219" s="554"/>
      <c r="D219" s="554"/>
      <c r="E219" s="554"/>
      <c r="F219" s="554"/>
      <c r="G219" s="554"/>
      <c r="H219" s="554"/>
      <c r="I219" s="554"/>
      <c r="J219" s="454"/>
    </row>
    <row r="220" spans="1:10" x14ac:dyDescent="0.2">
      <c r="A220" s="452"/>
      <c r="B220" s="554"/>
      <c r="C220" s="554"/>
      <c r="D220" s="554"/>
      <c r="E220" s="554"/>
      <c r="F220" s="554"/>
      <c r="G220" s="554"/>
      <c r="H220" s="554"/>
      <c r="I220" s="554"/>
      <c r="J220" s="454"/>
    </row>
    <row r="221" spans="1:10" x14ac:dyDescent="0.2">
      <c r="A221" s="452"/>
      <c r="B221" s="554"/>
      <c r="C221" s="554"/>
      <c r="D221" s="554"/>
      <c r="E221" s="554"/>
      <c r="F221" s="554"/>
      <c r="G221" s="554"/>
      <c r="H221" s="554"/>
      <c r="I221" s="554"/>
      <c r="J221" s="454"/>
    </row>
    <row r="222" spans="1:10" x14ac:dyDescent="0.2">
      <c r="A222" s="452"/>
      <c r="B222" s="554"/>
      <c r="C222" s="554"/>
      <c r="D222" s="554"/>
      <c r="E222" s="554"/>
      <c r="F222" s="554"/>
      <c r="G222" s="554"/>
      <c r="H222" s="554"/>
      <c r="I222" s="554"/>
      <c r="J222" s="454"/>
    </row>
    <row r="223" spans="1:10" x14ac:dyDescent="0.2">
      <c r="A223" s="452"/>
      <c r="B223" s="554"/>
      <c r="C223" s="554"/>
      <c r="D223" s="554"/>
      <c r="E223" s="554"/>
      <c r="F223" s="554"/>
      <c r="G223" s="554"/>
      <c r="H223" s="554"/>
      <c r="I223" s="554"/>
      <c r="J223" s="454"/>
    </row>
    <row r="224" spans="1:10" x14ac:dyDescent="0.2">
      <c r="A224" s="452"/>
      <c r="B224" s="554"/>
      <c r="C224" s="554"/>
      <c r="D224" s="554"/>
      <c r="E224" s="554"/>
      <c r="F224" s="554"/>
      <c r="G224" s="554"/>
      <c r="H224" s="554"/>
      <c r="I224" s="554"/>
      <c r="J224" s="454"/>
    </row>
    <row r="225" spans="1:10" x14ac:dyDescent="0.2">
      <c r="A225" s="452"/>
      <c r="B225" s="554"/>
      <c r="C225" s="554"/>
      <c r="D225" s="554"/>
      <c r="E225" s="554"/>
      <c r="F225" s="554"/>
      <c r="G225" s="554"/>
      <c r="H225" s="554"/>
      <c r="I225" s="554"/>
      <c r="J225" s="454"/>
    </row>
    <row r="226" spans="1:10" x14ac:dyDescent="0.2">
      <c r="A226" s="452"/>
      <c r="B226" s="554"/>
      <c r="C226" s="554"/>
      <c r="D226" s="554"/>
      <c r="E226" s="554"/>
      <c r="F226" s="554"/>
      <c r="G226" s="554"/>
      <c r="H226" s="554"/>
      <c r="I226" s="554"/>
      <c r="J226" s="454"/>
    </row>
    <row r="227" spans="1:10" x14ac:dyDescent="0.2">
      <c r="A227" s="452"/>
      <c r="B227" s="554"/>
      <c r="C227" s="554"/>
      <c r="D227" s="554"/>
      <c r="E227" s="554"/>
      <c r="F227" s="554"/>
      <c r="G227" s="554"/>
      <c r="H227" s="554"/>
      <c r="I227" s="554"/>
      <c r="J227" s="454"/>
    </row>
    <row r="228" spans="1:10" x14ac:dyDescent="0.2">
      <c r="A228" s="452"/>
      <c r="B228" s="554"/>
      <c r="C228" s="554"/>
      <c r="D228" s="554"/>
      <c r="E228" s="554"/>
      <c r="F228" s="554"/>
      <c r="G228" s="554"/>
      <c r="H228" s="554"/>
      <c r="I228" s="554"/>
      <c r="J228" s="454"/>
    </row>
    <row r="229" spans="1:10" x14ac:dyDescent="0.2">
      <c r="A229" s="452"/>
      <c r="B229" s="554"/>
      <c r="C229" s="554"/>
      <c r="D229" s="554"/>
      <c r="E229" s="554"/>
      <c r="F229" s="554"/>
      <c r="G229" s="554"/>
      <c r="H229" s="554"/>
      <c r="I229" s="554"/>
      <c r="J229" s="454"/>
    </row>
    <row r="230" spans="1:10" x14ac:dyDescent="0.2">
      <c r="A230" s="452"/>
      <c r="B230" s="554"/>
      <c r="C230" s="554"/>
      <c r="D230" s="554"/>
      <c r="E230" s="554"/>
      <c r="F230" s="554"/>
      <c r="G230" s="554"/>
      <c r="H230" s="554"/>
      <c r="I230" s="554"/>
      <c r="J230" s="454"/>
    </row>
    <row r="231" spans="1:10" x14ac:dyDescent="0.2">
      <c r="A231" s="452"/>
      <c r="B231" s="554"/>
      <c r="C231" s="554"/>
      <c r="D231" s="554"/>
      <c r="E231" s="554"/>
      <c r="F231" s="554"/>
      <c r="G231" s="554"/>
      <c r="H231" s="554"/>
      <c r="I231" s="554"/>
      <c r="J231" s="454"/>
    </row>
    <row r="232" spans="1:10" x14ac:dyDescent="0.2">
      <c r="A232" s="452"/>
      <c r="B232" s="554"/>
      <c r="C232" s="554"/>
      <c r="D232" s="554"/>
      <c r="E232" s="554"/>
      <c r="F232" s="554"/>
      <c r="G232" s="554"/>
      <c r="H232" s="554"/>
      <c r="I232" s="554"/>
      <c r="J232" s="454"/>
    </row>
    <row r="233" spans="1:10" x14ac:dyDescent="0.2">
      <c r="A233" s="452"/>
      <c r="B233" s="554"/>
      <c r="C233" s="554"/>
      <c r="D233" s="554"/>
      <c r="E233" s="554"/>
      <c r="F233" s="554"/>
      <c r="G233" s="554"/>
      <c r="H233" s="554"/>
      <c r="I233" s="554"/>
      <c r="J233" s="454"/>
    </row>
    <row r="234" spans="1:10" x14ac:dyDescent="0.2">
      <c r="A234" s="452"/>
      <c r="B234" s="554"/>
      <c r="C234" s="554"/>
      <c r="D234" s="554"/>
      <c r="E234" s="554"/>
      <c r="F234" s="554"/>
      <c r="G234" s="554"/>
      <c r="H234" s="554"/>
      <c r="I234" s="554"/>
      <c r="J234" s="454"/>
    </row>
    <row r="235" spans="1:10" x14ac:dyDescent="0.2">
      <c r="A235" s="452"/>
      <c r="B235" s="554"/>
      <c r="C235" s="554"/>
      <c r="D235" s="554"/>
      <c r="E235" s="554"/>
      <c r="F235" s="554"/>
      <c r="G235" s="554"/>
      <c r="H235" s="554"/>
      <c r="I235" s="554"/>
      <c r="J235" s="454"/>
    </row>
    <row r="236" spans="1:10" x14ac:dyDescent="0.2">
      <c r="A236" s="452"/>
      <c r="B236" s="554"/>
      <c r="C236" s="554"/>
      <c r="D236" s="554"/>
      <c r="E236" s="554"/>
      <c r="F236" s="554"/>
      <c r="G236" s="554"/>
      <c r="H236" s="554"/>
      <c r="I236" s="554"/>
      <c r="J236" s="454"/>
    </row>
    <row r="237" spans="1:10" x14ac:dyDescent="0.2">
      <c r="A237" s="452"/>
      <c r="B237" s="554"/>
      <c r="C237" s="554"/>
      <c r="D237" s="554"/>
      <c r="E237" s="554"/>
      <c r="F237" s="554"/>
      <c r="G237" s="554"/>
      <c r="H237" s="554"/>
      <c r="I237" s="554"/>
      <c r="J237" s="454"/>
    </row>
    <row r="238" spans="1:10" x14ac:dyDescent="0.2">
      <c r="A238" s="455"/>
      <c r="B238" s="456"/>
      <c r="C238" s="456"/>
      <c r="D238" s="456"/>
      <c r="E238" s="456"/>
      <c r="F238" s="456"/>
      <c r="G238" s="456"/>
      <c r="H238" s="456"/>
      <c r="I238" s="456"/>
      <c r="J238" s="457"/>
    </row>
    <row r="241" spans="1:10" ht="15.75" x14ac:dyDescent="0.25">
      <c r="A241" s="382" t="s">
        <v>848</v>
      </c>
      <c r="B241" s="383"/>
      <c r="C241" s="383"/>
      <c r="D241" s="383"/>
      <c r="E241" s="383"/>
      <c r="F241" s="383"/>
      <c r="G241" s="383"/>
      <c r="H241" s="380" t="str">
        <f>'CONTACT INFORMATION'!$A$24</f>
        <v>Alameda</v>
      </c>
      <c r="I241" s="380"/>
      <c r="J241" s="381"/>
    </row>
    <row r="242" spans="1:10" ht="8.1" customHeight="1" x14ac:dyDescent="0.2">
      <c r="A242" s="163"/>
      <c r="B242" s="163"/>
      <c r="C242" s="163"/>
      <c r="D242" s="163"/>
      <c r="E242" s="163"/>
      <c r="F242" s="163"/>
      <c r="G242" s="163"/>
      <c r="H242" s="163"/>
      <c r="I242" s="163"/>
      <c r="J242" s="163"/>
    </row>
    <row r="243" spans="1:10" ht="15" x14ac:dyDescent="0.25">
      <c r="A243" s="484" t="s">
        <v>868</v>
      </c>
      <c r="B243" s="485"/>
      <c r="C243" s="485"/>
      <c r="D243" s="485"/>
      <c r="E243" s="485"/>
      <c r="F243" s="485"/>
      <c r="G243" s="485"/>
      <c r="H243" s="485"/>
      <c r="I243" s="485"/>
      <c r="J243" s="486"/>
    </row>
    <row r="244" spans="1:10" ht="12.75" customHeight="1" x14ac:dyDescent="0.2">
      <c r="A244" s="487" t="s">
        <v>854</v>
      </c>
      <c r="B244" s="488"/>
      <c r="C244" s="488"/>
      <c r="D244" s="489"/>
      <c r="E244" s="490" t="s">
        <v>932</v>
      </c>
      <c r="F244" s="491"/>
      <c r="G244" s="491"/>
      <c r="H244" s="491"/>
      <c r="I244" s="491"/>
      <c r="J244" s="492"/>
    </row>
    <row r="245" spans="1:10" ht="12.75" customHeight="1" x14ac:dyDescent="0.2">
      <c r="A245" s="496" t="s">
        <v>853</v>
      </c>
      <c r="B245" s="497"/>
      <c r="C245" s="497"/>
      <c r="D245" s="498"/>
      <c r="E245" s="493"/>
      <c r="F245" s="494"/>
      <c r="G245" s="494"/>
      <c r="H245" s="494"/>
      <c r="I245" s="494"/>
      <c r="J245" s="495"/>
    </row>
    <row r="246" spans="1:10" x14ac:dyDescent="0.2">
      <c r="A246" s="474" t="s">
        <v>808</v>
      </c>
      <c r="B246" s="475"/>
      <c r="C246" s="475"/>
      <c r="D246" s="476"/>
      <c r="E246" s="477" t="s">
        <v>510</v>
      </c>
      <c r="F246" s="478"/>
      <c r="G246" s="478"/>
      <c r="H246" s="478"/>
      <c r="I246" s="478"/>
      <c r="J246" s="479"/>
    </row>
    <row r="247" spans="1:10" ht="27" customHeight="1" x14ac:dyDescent="0.2">
      <c r="A247" s="157"/>
      <c r="B247" s="228"/>
      <c r="C247" s="228"/>
      <c r="D247" s="228"/>
      <c r="E247" s="480" t="s">
        <v>535</v>
      </c>
      <c r="F247" s="481"/>
      <c r="G247" s="480" t="s">
        <v>533</v>
      </c>
      <c r="H247" s="481"/>
      <c r="I247" s="482" t="s">
        <v>849</v>
      </c>
      <c r="J247" s="483"/>
    </row>
    <row r="248" spans="1:10" x14ac:dyDescent="0.2">
      <c r="A248" s="463" t="s">
        <v>527</v>
      </c>
      <c r="B248" s="464"/>
      <c r="C248" s="464"/>
      <c r="D248" s="465"/>
      <c r="E248" s="466"/>
      <c r="F248" s="466"/>
      <c r="G248" s="466"/>
      <c r="H248" s="466"/>
      <c r="I248" s="467"/>
      <c r="J248" s="467"/>
    </row>
    <row r="249" spans="1:10" x14ac:dyDescent="0.2">
      <c r="A249" s="468" t="s">
        <v>528</v>
      </c>
      <c r="B249" s="469"/>
      <c r="C249" s="469"/>
      <c r="D249" s="470"/>
      <c r="E249" s="461"/>
      <c r="F249" s="461"/>
      <c r="I249" s="471"/>
      <c r="J249" s="471"/>
    </row>
    <row r="250" spans="1:10" x14ac:dyDescent="0.2">
      <c r="A250" s="463" t="s">
        <v>529</v>
      </c>
      <c r="B250" s="464"/>
      <c r="C250" s="464"/>
      <c r="D250" s="465"/>
      <c r="E250" s="466">
        <v>41671</v>
      </c>
      <c r="F250" s="466"/>
      <c r="G250" s="466"/>
      <c r="H250" s="466"/>
      <c r="I250" s="467"/>
      <c r="J250" s="467"/>
    </row>
    <row r="251" spans="1:10" x14ac:dyDescent="0.2">
      <c r="A251" s="468" t="s">
        <v>530</v>
      </c>
      <c r="B251" s="469"/>
      <c r="C251" s="469"/>
      <c r="D251" s="470"/>
      <c r="E251" s="461"/>
      <c r="F251" s="461"/>
      <c r="G251" s="462"/>
      <c r="H251" s="462"/>
      <c r="I251" s="471"/>
      <c r="J251" s="471"/>
    </row>
    <row r="252" spans="1:10" x14ac:dyDescent="0.2">
      <c r="A252" s="463" t="s">
        <v>531</v>
      </c>
      <c r="B252" s="464"/>
      <c r="C252" s="464"/>
      <c r="D252" s="465"/>
      <c r="E252" s="466"/>
      <c r="F252" s="466"/>
      <c r="G252" s="466"/>
      <c r="H252" s="466"/>
      <c r="I252" s="467"/>
      <c r="J252" s="467"/>
    </row>
    <row r="253" spans="1:10" x14ac:dyDescent="0.2">
      <c r="A253" s="468" t="s">
        <v>532</v>
      </c>
      <c r="B253" s="469"/>
      <c r="C253" s="469"/>
      <c r="D253" s="470"/>
      <c r="E253" s="461"/>
      <c r="F253" s="461"/>
      <c r="G253" s="462"/>
      <c r="H253" s="462"/>
      <c r="I253" s="471"/>
      <c r="J253" s="471"/>
    </row>
    <row r="254" spans="1:10" x14ac:dyDescent="0.2">
      <c r="A254" s="463" t="s">
        <v>537</v>
      </c>
      <c r="B254" s="464"/>
      <c r="C254" s="464"/>
      <c r="D254" s="465"/>
      <c r="E254" s="472"/>
      <c r="F254" s="472"/>
      <c r="G254" s="472"/>
      <c r="H254" s="472"/>
      <c r="I254" s="473"/>
      <c r="J254" s="473"/>
    </row>
    <row r="255" spans="1:10" x14ac:dyDescent="0.2">
      <c r="A255" s="458"/>
      <c r="B255" s="459"/>
      <c r="C255" s="459"/>
      <c r="D255" s="460"/>
      <c r="E255" s="461"/>
      <c r="F255" s="461"/>
      <c r="G255" s="462"/>
      <c r="H255" s="462"/>
      <c r="I255" s="462"/>
      <c r="J255" s="462"/>
    </row>
    <row r="256" spans="1:10" x14ac:dyDescent="0.2">
      <c r="A256" s="458"/>
      <c r="B256" s="459"/>
      <c r="C256" s="459"/>
      <c r="D256" s="460"/>
      <c r="E256" s="461"/>
      <c r="F256" s="461"/>
      <c r="G256" s="462"/>
      <c r="H256" s="462"/>
      <c r="I256" s="462"/>
      <c r="J256" s="462"/>
    </row>
    <row r="257" spans="1:10" x14ac:dyDescent="0.2">
      <c r="A257" s="458"/>
      <c r="B257" s="459"/>
      <c r="C257" s="459"/>
      <c r="D257" s="460"/>
      <c r="E257" s="461"/>
      <c r="F257" s="461"/>
      <c r="G257" s="462"/>
      <c r="H257" s="462"/>
      <c r="I257" s="462"/>
      <c r="J257" s="462"/>
    </row>
    <row r="258" spans="1:10" x14ac:dyDescent="0.2">
      <c r="A258" s="437" t="s">
        <v>534</v>
      </c>
      <c r="B258" s="438"/>
      <c r="C258" s="438"/>
      <c r="D258" s="439"/>
      <c r="E258" s="440">
        <f>SUM(E248:E257)</f>
        <v>41671</v>
      </c>
      <c r="F258" s="440"/>
      <c r="G258" s="440"/>
      <c r="H258" s="440"/>
      <c r="I258" s="440">
        <f>SUM(I248:I257)</f>
        <v>0</v>
      </c>
      <c r="J258" s="440"/>
    </row>
    <row r="259" spans="1:10" ht="12.75" customHeight="1" x14ac:dyDescent="0.2">
      <c r="A259" s="441" t="s">
        <v>861</v>
      </c>
      <c r="B259" s="442"/>
      <c r="C259" s="442"/>
      <c r="D259" s="442"/>
      <c r="E259" s="442"/>
      <c r="F259" s="442"/>
      <c r="G259" s="442"/>
      <c r="H259" s="442"/>
      <c r="I259" s="442"/>
      <c r="J259" s="443"/>
    </row>
    <row r="260" spans="1:10" ht="12.75" customHeight="1" x14ac:dyDescent="0.2">
      <c r="A260" s="444" t="s">
        <v>862</v>
      </c>
      <c r="B260" s="445"/>
      <c r="C260" s="445"/>
      <c r="D260" s="445"/>
      <c r="E260" s="445"/>
      <c r="F260" s="445"/>
      <c r="G260" s="445"/>
      <c r="H260" s="445"/>
      <c r="I260" s="445"/>
      <c r="J260" s="446"/>
    </row>
    <row r="261" spans="1:10" ht="12.75" customHeight="1" x14ac:dyDescent="0.2">
      <c r="A261" s="444" t="s">
        <v>863</v>
      </c>
      <c r="B261" s="445"/>
      <c r="C261" s="445"/>
      <c r="D261" s="445"/>
      <c r="E261" s="445"/>
      <c r="F261" s="445"/>
      <c r="G261" s="445"/>
      <c r="H261" s="445"/>
      <c r="I261" s="445"/>
      <c r="J261" s="446"/>
    </row>
    <row r="262" spans="1:10" ht="12.75" customHeight="1" x14ac:dyDescent="0.2">
      <c r="A262" s="447" t="s">
        <v>864</v>
      </c>
      <c r="B262" s="448"/>
      <c r="C262" s="448"/>
      <c r="D262" s="448"/>
      <c r="E262" s="448"/>
      <c r="F262" s="448"/>
      <c r="G262" s="448"/>
      <c r="H262" s="448"/>
      <c r="I262" s="448"/>
      <c r="J262" s="449"/>
    </row>
    <row r="263" spans="1:10" x14ac:dyDescent="0.2">
      <c r="A263" s="324" t="s">
        <v>949</v>
      </c>
      <c r="B263" s="450"/>
      <c r="C263" s="450"/>
      <c r="D263" s="450"/>
      <c r="E263" s="450"/>
      <c r="F263" s="450"/>
      <c r="G263" s="450"/>
      <c r="H263" s="450"/>
      <c r="I263" s="450"/>
      <c r="J263" s="451"/>
    </row>
    <row r="264" spans="1:10" x14ac:dyDescent="0.2">
      <c r="A264" s="452"/>
      <c r="B264" s="554"/>
      <c r="C264" s="554"/>
      <c r="D264" s="554"/>
      <c r="E264" s="554"/>
      <c r="F264" s="554"/>
      <c r="G264" s="554"/>
      <c r="H264" s="554"/>
      <c r="I264" s="554"/>
      <c r="J264" s="454"/>
    </row>
    <row r="265" spans="1:10" x14ac:dyDescent="0.2">
      <c r="A265" s="452"/>
      <c r="B265" s="554"/>
      <c r="C265" s="554"/>
      <c r="D265" s="554"/>
      <c r="E265" s="554"/>
      <c r="F265" s="554"/>
      <c r="G265" s="554"/>
      <c r="H265" s="554"/>
      <c r="I265" s="554"/>
      <c r="J265" s="454"/>
    </row>
    <row r="266" spans="1:10" x14ac:dyDescent="0.2">
      <c r="A266" s="452"/>
      <c r="B266" s="554"/>
      <c r="C266" s="554"/>
      <c r="D266" s="554"/>
      <c r="E266" s="554"/>
      <c r="F266" s="554"/>
      <c r="G266" s="554"/>
      <c r="H266" s="554"/>
      <c r="I266" s="554"/>
      <c r="J266" s="454"/>
    </row>
    <row r="267" spans="1:10" x14ac:dyDescent="0.2">
      <c r="A267" s="452"/>
      <c r="B267" s="554"/>
      <c r="C267" s="554"/>
      <c r="D267" s="554"/>
      <c r="E267" s="554"/>
      <c r="F267" s="554"/>
      <c r="G267" s="554"/>
      <c r="H267" s="554"/>
      <c r="I267" s="554"/>
      <c r="J267" s="454"/>
    </row>
    <row r="268" spans="1:10" x14ac:dyDescent="0.2">
      <c r="A268" s="452"/>
      <c r="B268" s="554"/>
      <c r="C268" s="554"/>
      <c r="D268" s="554"/>
      <c r="E268" s="554"/>
      <c r="F268" s="554"/>
      <c r="G268" s="554"/>
      <c r="H268" s="554"/>
      <c r="I268" s="554"/>
      <c r="J268" s="454"/>
    </row>
    <row r="269" spans="1:10" x14ac:dyDescent="0.2">
      <c r="A269" s="452"/>
      <c r="B269" s="554"/>
      <c r="C269" s="554"/>
      <c r="D269" s="554"/>
      <c r="E269" s="554"/>
      <c r="F269" s="554"/>
      <c r="G269" s="554"/>
      <c r="H269" s="554"/>
      <c r="I269" s="554"/>
      <c r="J269" s="454"/>
    </row>
    <row r="270" spans="1:10" x14ac:dyDescent="0.2">
      <c r="A270" s="452"/>
      <c r="B270" s="554"/>
      <c r="C270" s="554"/>
      <c r="D270" s="554"/>
      <c r="E270" s="554"/>
      <c r="F270" s="554"/>
      <c r="G270" s="554"/>
      <c r="H270" s="554"/>
      <c r="I270" s="554"/>
      <c r="J270" s="454"/>
    </row>
    <row r="271" spans="1:10" x14ac:dyDescent="0.2">
      <c r="A271" s="452"/>
      <c r="B271" s="554"/>
      <c r="C271" s="554"/>
      <c r="D271" s="554"/>
      <c r="E271" s="554"/>
      <c r="F271" s="554"/>
      <c r="G271" s="554"/>
      <c r="H271" s="554"/>
      <c r="I271" s="554"/>
      <c r="J271" s="454"/>
    </row>
    <row r="272" spans="1:10" x14ac:dyDescent="0.2">
      <c r="A272" s="452"/>
      <c r="B272" s="554"/>
      <c r="C272" s="554"/>
      <c r="D272" s="554"/>
      <c r="E272" s="554"/>
      <c r="F272" s="554"/>
      <c r="G272" s="554"/>
      <c r="H272" s="554"/>
      <c r="I272" s="554"/>
      <c r="J272" s="454"/>
    </row>
    <row r="273" spans="1:10" x14ac:dyDescent="0.2">
      <c r="A273" s="452"/>
      <c r="B273" s="554"/>
      <c r="C273" s="554"/>
      <c r="D273" s="554"/>
      <c r="E273" s="554"/>
      <c r="F273" s="554"/>
      <c r="G273" s="554"/>
      <c r="H273" s="554"/>
      <c r="I273" s="554"/>
      <c r="J273" s="454"/>
    </row>
    <row r="274" spans="1:10" x14ac:dyDescent="0.2">
      <c r="A274" s="452"/>
      <c r="B274" s="554"/>
      <c r="C274" s="554"/>
      <c r="D274" s="554"/>
      <c r="E274" s="554"/>
      <c r="F274" s="554"/>
      <c r="G274" s="554"/>
      <c r="H274" s="554"/>
      <c r="I274" s="554"/>
      <c r="J274" s="454"/>
    </row>
    <row r="275" spans="1:10" x14ac:dyDescent="0.2">
      <c r="A275" s="452"/>
      <c r="B275" s="554"/>
      <c r="C275" s="554"/>
      <c r="D275" s="554"/>
      <c r="E275" s="554"/>
      <c r="F275" s="554"/>
      <c r="G275" s="554"/>
      <c r="H275" s="554"/>
      <c r="I275" s="554"/>
      <c r="J275" s="454"/>
    </row>
    <row r="276" spans="1:10" x14ac:dyDescent="0.2">
      <c r="A276" s="452"/>
      <c r="B276" s="554"/>
      <c r="C276" s="554"/>
      <c r="D276" s="554"/>
      <c r="E276" s="554"/>
      <c r="F276" s="554"/>
      <c r="G276" s="554"/>
      <c r="H276" s="554"/>
      <c r="I276" s="554"/>
      <c r="J276" s="454"/>
    </row>
    <row r="277" spans="1:10" x14ac:dyDescent="0.2">
      <c r="A277" s="452"/>
      <c r="B277" s="554"/>
      <c r="C277" s="554"/>
      <c r="D277" s="554"/>
      <c r="E277" s="554"/>
      <c r="F277" s="554"/>
      <c r="G277" s="554"/>
      <c r="H277" s="554"/>
      <c r="I277" s="554"/>
      <c r="J277" s="454"/>
    </row>
    <row r="278" spans="1:10" x14ac:dyDescent="0.2">
      <c r="A278" s="452"/>
      <c r="B278" s="554"/>
      <c r="C278" s="554"/>
      <c r="D278" s="554"/>
      <c r="E278" s="554"/>
      <c r="F278" s="554"/>
      <c r="G278" s="554"/>
      <c r="H278" s="554"/>
      <c r="I278" s="554"/>
      <c r="J278" s="454"/>
    </row>
    <row r="279" spans="1:10" x14ac:dyDescent="0.2">
      <c r="A279" s="452"/>
      <c r="B279" s="554"/>
      <c r="C279" s="554"/>
      <c r="D279" s="554"/>
      <c r="E279" s="554"/>
      <c r="F279" s="554"/>
      <c r="G279" s="554"/>
      <c r="H279" s="554"/>
      <c r="I279" s="554"/>
      <c r="J279" s="454"/>
    </row>
    <row r="280" spans="1:10" x14ac:dyDescent="0.2">
      <c r="A280" s="452"/>
      <c r="B280" s="554"/>
      <c r="C280" s="554"/>
      <c r="D280" s="554"/>
      <c r="E280" s="554"/>
      <c r="F280" s="554"/>
      <c r="G280" s="554"/>
      <c r="H280" s="554"/>
      <c r="I280" s="554"/>
      <c r="J280" s="454"/>
    </row>
    <row r="281" spans="1:10" x14ac:dyDescent="0.2">
      <c r="A281" s="452"/>
      <c r="B281" s="554"/>
      <c r="C281" s="554"/>
      <c r="D281" s="554"/>
      <c r="E281" s="554"/>
      <c r="F281" s="554"/>
      <c r="G281" s="554"/>
      <c r="H281" s="554"/>
      <c r="I281" s="554"/>
      <c r="J281" s="454"/>
    </row>
    <row r="282" spans="1:10" x14ac:dyDescent="0.2">
      <c r="A282" s="452"/>
      <c r="B282" s="554"/>
      <c r="C282" s="554"/>
      <c r="D282" s="554"/>
      <c r="E282" s="554"/>
      <c r="F282" s="554"/>
      <c r="G282" s="554"/>
      <c r="H282" s="554"/>
      <c r="I282" s="554"/>
      <c r="J282" s="454"/>
    </row>
    <row r="283" spans="1:10" x14ac:dyDescent="0.2">
      <c r="A283" s="452"/>
      <c r="B283" s="554"/>
      <c r="C283" s="554"/>
      <c r="D283" s="554"/>
      <c r="E283" s="554"/>
      <c r="F283" s="554"/>
      <c r="G283" s="554"/>
      <c r="H283" s="554"/>
      <c r="I283" s="554"/>
      <c r="J283" s="454"/>
    </row>
    <row r="284" spans="1:10" x14ac:dyDescent="0.2">
      <c r="A284" s="452"/>
      <c r="B284" s="554"/>
      <c r="C284" s="554"/>
      <c r="D284" s="554"/>
      <c r="E284" s="554"/>
      <c r="F284" s="554"/>
      <c r="G284" s="554"/>
      <c r="H284" s="554"/>
      <c r="I284" s="554"/>
      <c r="J284" s="454"/>
    </row>
    <row r="285" spans="1:10" x14ac:dyDescent="0.2">
      <c r="A285" s="452"/>
      <c r="B285" s="554"/>
      <c r="C285" s="554"/>
      <c r="D285" s="554"/>
      <c r="E285" s="554"/>
      <c r="F285" s="554"/>
      <c r="G285" s="554"/>
      <c r="H285" s="554"/>
      <c r="I285" s="554"/>
      <c r="J285" s="454"/>
    </row>
    <row r="286" spans="1:10" x14ac:dyDescent="0.2">
      <c r="A286" s="452"/>
      <c r="B286" s="554"/>
      <c r="C286" s="554"/>
      <c r="D286" s="554"/>
      <c r="E286" s="554"/>
      <c r="F286" s="554"/>
      <c r="G286" s="554"/>
      <c r="H286" s="554"/>
      <c r="I286" s="554"/>
      <c r="J286" s="454"/>
    </row>
    <row r="287" spans="1:10" x14ac:dyDescent="0.2">
      <c r="A287" s="452"/>
      <c r="B287" s="554"/>
      <c r="C287" s="554"/>
      <c r="D287" s="554"/>
      <c r="E287" s="554"/>
      <c r="F287" s="554"/>
      <c r="G287" s="554"/>
      <c r="H287" s="554"/>
      <c r="I287" s="554"/>
      <c r="J287" s="454"/>
    </row>
    <row r="288" spans="1:10" x14ac:dyDescent="0.2">
      <c r="A288" s="452"/>
      <c r="B288" s="554"/>
      <c r="C288" s="554"/>
      <c r="D288" s="554"/>
      <c r="E288" s="554"/>
      <c r="F288" s="554"/>
      <c r="G288" s="554"/>
      <c r="H288" s="554"/>
      <c r="I288" s="554"/>
      <c r="J288" s="454"/>
    </row>
    <row r="289" spans="1:10" x14ac:dyDescent="0.2">
      <c r="A289" s="452"/>
      <c r="B289" s="554"/>
      <c r="C289" s="554"/>
      <c r="D289" s="554"/>
      <c r="E289" s="554"/>
      <c r="F289" s="554"/>
      <c r="G289" s="554"/>
      <c r="H289" s="554"/>
      <c r="I289" s="554"/>
      <c r="J289" s="454"/>
    </row>
    <row r="290" spans="1:10" x14ac:dyDescent="0.2">
      <c r="A290" s="452"/>
      <c r="B290" s="554"/>
      <c r="C290" s="554"/>
      <c r="D290" s="554"/>
      <c r="E290" s="554"/>
      <c r="F290" s="554"/>
      <c r="G290" s="554"/>
      <c r="H290" s="554"/>
      <c r="I290" s="554"/>
      <c r="J290" s="454"/>
    </row>
    <row r="291" spans="1:10" x14ac:dyDescent="0.2">
      <c r="A291" s="452"/>
      <c r="B291" s="554"/>
      <c r="C291" s="554"/>
      <c r="D291" s="554"/>
      <c r="E291" s="554"/>
      <c r="F291" s="554"/>
      <c r="G291" s="554"/>
      <c r="H291" s="554"/>
      <c r="I291" s="554"/>
      <c r="J291" s="454"/>
    </row>
    <row r="292" spans="1:10" x14ac:dyDescent="0.2">
      <c r="A292" s="452"/>
      <c r="B292" s="554"/>
      <c r="C292" s="554"/>
      <c r="D292" s="554"/>
      <c r="E292" s="554"/>
      <c r="F292" s="554"/>
      <c r="G292" s="554"/>
      <c r="H292" s="554"/>
      <c r="I292" s="554"/>
      <c r="J292" s="454"/>
    </row>
    <row r="293" spans="1:10" x14ac:dyDescent="0.2">
      <c r="A293" s="452"/>
      <c r="B293" s="554"/>
      <c r="C293" s="554"/>
      <c r="D293" s="554"/>
      <c r="E293" s="554"/>
      <c r="F293" s="554"/>
      <c r="G293" s="554"/>
      <c r="H293" s="554"/>
      <c r="I293" s="554"/>
      <c r="J293" s="454"/>
    </row>
    <row r="294" spans="1:10" x14ac:dyDescent="0.2">
      <c r="A294" s="452"/>
      <c r="B294" s="554"/>
      <c r="C294" s="554"/>
      <c r="D294" s="554"/>
      <c r="E294" s="554"/>
      <c r="F294" s="554"/>
      <c r="G294" s="554"/>
      <c r="H294" s="554"/>
      <c r="I294" s="554"/>
      <c r="J294" s="454"/>
    </row>
    <row r="295" spans="1:10" x14ac:dyDescent="0.2">
      <c r="A295" s="452"/>
      <c r="B295" s="554"/>
      <c r="C295" s="554"/>
      <c r="D295" s="554"/>
      <c r="E295" s="554"/>
      <c r="F295" s="554"/>
      <c r="G295" s="554"/>
      <c r="H295" s="554"/>
      <c r="I295" s="554"/>
      <c r="J295" s="454"/>
    </row>
    <row r="296" spans="1:10" x14ac:dyDescent="0.2">
      <c r="A296" s="452"/>
      <c r="B296" s="554"/>
      <c r="C296" s="554"/>
      <c r="D296" s="554"/>
      <c r="E296" s="554"/>
      <c r="F296" s="554"/>
      <c r="G296" s="554"/>
      <c r="H296" s="554"/>
      <c r="I296" s="554"/>
      <c r="J296" s="454"/>
    </row>
    <row r="297" spans="1:10" x14ac:dyDescent="0.2">
      <c r="A297" s="455"/>
      <c r="B297" s="456"/>
      <c r="C297" s="456"/>
      <c r="D297" s="456"/>
      <c r="E297" s="456"/>
      <c r="F297" s="456"/>
      <c r="G297" s="456"/>
      <c r="H297" s="456"/>
      <c r="I297" s="456"/>
      <c r="J297" s="457"/>
    </row>
    <row r="299" spans="1:10" ht="15.75" x14ac:dyDescent="0.25">
      <c r="A299" s="382" t="s">
        <v>848</v>
      </c>
      <c r="B299" s="383"/>
      <c r="C299" s="383"/>
      <c r="D299" s="383"/>
      <c r="E299" s="383"/>
      <c r="F299" s="383"/>
      <c r="G299" s="383"/>
      <c r="H299" s="380" t="str">
        <f>'CONTACT INFORMATION'!$A$24</f>
        <v>Alameda</v>
      </c>
      <c r="I299" s="380"/>
      <c r="J299" s="381"/>
    </row>
    <row r="300" spans="1:10" ht="8.1" customHeight="1" x14ac:dyDescent="0.2">
      <c r="A300" s="163"/>
      <c r="B300" s="163"/>
      <c r="C300" s="163"/>
      <c r="D300" s="163"/>
      <c r="E300" s="163"/>
      <c r="F300" s="163"/>
      <c r="G300" s="163"/>
      <c r="H300" s="163"/>
      <c r="I300" s="163"/>
      <c r="J300" s="163"/>
    </row>
    <row r="301" spans="1:10" ht="15" x14ac:dyDescent="0.25">
      <c r="A301" s="484" t="s">
        <v>869</v>
      </c>
      <c r="B301" s="485"/>
      <c r="C301" s="485"/>
      <c r="D301" s="485"/>
      <c r="E301" s="485"/>
      <c r="F301" s="485"/>
      <c r="G301" s="485"/>
      <c r="H301" s="485"/>
      <c r="I301" s="485"/>
      <c r="J301" s="486"/>
    </row>
    <row r="302" spans="1:10" ht="12.75" customHeight="1" x14ac:dyDescent="0.2">
      <c r="A302" s="487" t="s">
        <v>854</v>
      </c>
      <c r="B302" s="488"/>
      <c r="C302" s="488"/>
      <c r="D302" s="489"/>
      <c r="E302" s="490" t="s">
        <v>933</v>
      </c>
      <c r="F302" s="491"/>
      <c r="G302" s="491"/>
      <c r="H302" s="491"/>
      <c r="I302" s="491"/>
      <c r="J302" s="492"/>
    </row>
    <row r="303" spans="1:10" ht="12.75" customHeight="1" x14ac:dyDescent="0.2">
      <c r="A303" s="496" t="s">
        <v>853</v>
      </c>
      <c r="B303" s="497"/>
      <c r="C303" s="497"/>
      <c r="D303" s="498"/>
      <c r="E303" s="493"/>
      <c r="F303" s="494"/>
      <c r="G303" s="494"/>
      <c r="H303" s="494"/>
      <c r="I303" s="494"/>
      <c r="J303" s="495"/>
    </row>
    <row r="304" spans="1:10" x14ac:dyDescent="0.2">
      <c r="A304" s="474" t="s">
        <v>808</v>
      </c>
      <c r="B304" s="475"/>
      <c r="C304" s="475"/>
      <c r="D304" s="476"/>
      <c r="E304" s="477" t="s">
        <v>510</v>
      </c>
      <c r="F304" s="478"/>
      <c r="G304" s="478"/>
      <c r="H304" s="478"/>
      <c r="I304" s="478"/>
      <c r="J304" s="479"/>
    </row>
    <row r="305" spans="1:10" ht="27" customHeight="1" x14ac:dyDescent="0.2">
      <c r="A305" s="157"/>
      <c r="B305" s="228"/>
      <c r="C305" s="228"/>
      <c r="D305" s="228"/>
      <c r="E305" s="480" t="s">
        <v>535</v>
      </c>
      <c r="F305" s="481"/>
      <c r="G305" s="480" t="s">
        <v>533</v>
      </c>
      <c r="H305" s="481"/>
      <c r="I305" s="482" t="s">
        <v>849</v>
      </c>
      <c r="J305" s="483"/>
    </row>
    <row r="306" spans="1:10" x14ac:dyDescent="0.2">
      <c r="A306" s="463" t="s">
        <v>527</v>
      </c>
      <c r="B306" s="464"/>
      <c r="C306" s="464"/>
      <c r="D306" s="465"/>
      <c r="E306" s="466"/>
      <c r="F306" s="466"/>
      <c r="G306" s="466"/>
      <c r="H306" s="466"/>
      <c r="I306" s="467"/>
      <c r="J306" s="467"/>
    </row>
    <row r="307" spans="1:10" x14ac:dyDescent="0.2">
      <c r="A307" s="468" t="s">
        <v>528</v>
      </c>
      <c r="B307" s="469"/>
      <c r="C307" s="469"/>
      <c r="D307" s="470"/>
      <c r="E307" s="461"/>
      <c r="F307" s="461"/>
      <c r="G307" s="462"/>
      <c r="H307" s="462"/>
      <c r="I307" s="471"/>
      <c r="J307" s="471"/>
    </row>
    <row r="308" spans="1:10" x14ac:dyDescent="0.2">
      <c r="A308" s="463" t="s">
        <v>529</v>
      </c>
      <c r="B308" s="464"/>
      <c r="C308" s="464"/>
      <c r="D308" s="465"/>
      <c r="E308" s="466">
        <v>60306</v>
      </c>
      <c r="F308" s="466"/>
      <c r="G308" s="466"/>
      <c r="H308" s="466"/>
      <c r="I308" s="467"/>
      <c r="J308" s="467"/>
    </row>
    <row r="309" spans="1:10" x14ac:dyDescent="0.2">
      <c r="A309" s="468" t="s">
        <v>530</v>
      </c>
      <c r="B309" s="469"/>
      <c r="C309" s="469"/>
      <c r="D309" s="470"/>
      <c r="E309" s="461"/>
      <c r="F309" s="461"/>
      <c r="G309" s="462"/>
      <c r="H309" s="462"/>
      <c r="I309" s="471"/>
      <c r="J309" s="471"/>
    </row>
    <row r="310" spans="1:10" x14ac:dyDescent="0.2">
      <c r="A310" s="463" t="s">
        <v>531</v>
      </c>
      <c r="B310" s="464"/>
      <c r="C310" s="464"/>
      <c r="D310" s="465"/>
      <c r="E310" s="466"/>
      <c r="F310" s="466"/>
      <c r="G310" s="466"/>
      <c r="H310" s="466"/>
      <c r="I310" s="467"/>
      <c r="J310" s="467"/>
    </row>
    <row r="311" spans="1:10" x14ac:dyDescent="0.2">
      <c r="A311" s="468" t="s">
        <v>532</v>
      </c>
      <c r="B311" s="469"/>
      <c r="C311" s="469"/>
      <c r="D311" s="470"/>
      <c r="E311" s="461"/>
      <c r="F311" s="461"/>
      <c r="G311" s="462"/>
      <c r="H311" s="462"/>
      <c r="I311" s="471"/>
      <c r="J311" s="471"/>
    </row>
    <row r="312" spans="1:10" x14ac:dyDescent="0.2">
      <c r="A312" s="463" t="s">
        <v>537</v>
      </c>
      <c r="B312" s="464"/>
      <c r="C312" s="464"/>
      <c r="D312" s="465"/>
      <c r="E312" s="472"/>
      <c r="F312" s="472"/>
      <c r="G312" s="472"/>
      <c r="H312" s="472"/>
      <c r="I312" s="473"/>
      <c r="J312" s="473"/>
    </row>
    <row r="313" spans="1:10" x14ac:dyDescent="0.2">
      <c r="A313" s="458"/>
      <c r="B313" s="459"/>
      <c r="C313" s="459"/>
      <c r="D313" s="460"/>
      <c r="E313" s="461"/>
      <c r="F313" s="461"/>
      <c r="G313" s="462"/>
      <c r="H313" s="462"/>
      <c r="I313" s="462"/>
      <c r="J313" s="462"/>
    </row>
    <row r="314" spans="1:10" x14ac:dyDescent="0.2">
      <c r="A314" s="458"/>
      <c r="B314" s="459"/>
      <c r="C314" s="459"/>
      <c r="D314" s="460"/>
      <c r="E314" s="461"/>
      <c r="F314" s="461"/>
      <c r="G314" s="462"/>
      <c r="H314" s="462"/>
      <c r="I314" s="462"/>
      <c r="J314" s="462"/>
    </row>
    <row r="315" spans="1:10" x14ac:dyDescent="0.2">
      <c r="A315" s="458"/>
      <c r="B315" s="459"/>
      <c r="C315" s="459"/>
      <c r="D315" s="460"/>
      <c r="E315" s="461"/>
      <c r="F315" s="461"/>
      <c r="G315" s="462"/>
      <c r="H315" s="462"/>
      <c r="I315" s="462"/>
      <c r="J315" s="462"/>
    </row>
    <row r="316" spans="1:10" x14ac:dyDescent="0.2">
      <c r="A316" s="437" t="s">
        <v>534</v>
      </c>
      <c r="B316" s="438"/>
      <c r="C316" s="438"/>
      <c r="D316" s="439"/>
      <c r="E316" s="440">
        <f>SUM(E306:E315)</f>
        <v>60306</v>
      </c>
      <c r="F316" s="440"/>
      <c r="G316" s="440">
        <f>SUM(G306:G315)</f>
        <v>0</v>
      </c>
      <c r="H316" s="440"/>
      <c r="I316" s="440">
        <f>SUM(I306:I315)</f>
        <v>0</v>
      </c>
      <c r="J316" s="440"/>
    </row>
    <row r="317" spans="1:10" ht="12.75" customHeight="1" x14ac:dyDescent="0.2">
      <c r="A317" s="441" t="s">
        <v>861</v>
      </c>
      <c r="B317" s="442"/>
      <c r="C317" s="442"/>
      <c r="D317" s="442"/>
      <c r="E317" s="442"/>
      <c r="F317" s="442"/>
      <c r="G317" s="442"/>
      <c r="H317" s="442"/>
      <c r="I317" s="442"/>
      <c r="J317" s="443"/>
    </row>
    <row r="318" spans="1:10" ht="12.75" customHeight="1" x14ac:dyDescent="0.2">
      <c r="A318" s="444" t="s">
        <v>862</v>
      </c>
      <c r="B318" s="445"/>
      <c r="C318" s="445"/>
      <c r="D318" s="445"/>
      <c r="E318" s="445"/>
      <c r="F318" s="445"/>
      <c r="G318" s="445"/>
      <c r="H318" s="445"/>
      <c r="I318" s="445"/>
      <c r="J318" s="446"/>
    </row>
    <row r="319" spans="1:10" ht="12.75" customHeight="1" x14ac:dyDescent="0.2">
      <c r="A319" s="444" t="s">
        <v>863</v>
      </c>
      <c r="B319" s="445"/>
      <c r="C319" s="445"/>
      <c r="D319" s="445"/>
      <c r="E319" s="445"/>
      <c r="F319" s="445"/>
      <c r="G319" s="445"/>
      <c r="H319" s="445"/>
      <c r="I319" s="445"/>
      <c r="J319" s="446"/>
    </row>
    <row r="320" spans="1:10" ht="12.75" customHeight="1" x14ac:dyDescent="0.2">
      <c r="A320" s="447" t="s">
        <v>864</v>
      </c>
      <c r="B320" s="448"/>
      <c r="C320" s="448"/>
      <c r="D320" s="448"/>
      <c r="E320" s="448"/>
      <c r="F320" s="448"/>
      <c r="G320" s="448"/>
      <c r="H320" s="448"/>
      <c r="I320" s="448"/>
      <c r="J320" s="449"/>
    </row>
    <row r="321" spans="1:10" ht="13.15" customHeight="1" x14ac:dyDescent="0.2">
      <c r="A321" s="324" t="s">
        <v>950</v>
      </c>
      <c r="B321" s="450"/>
      <c r="C321" s="450"/>
      <c r="D321" s="450"/>
      <c r="E321" s="450"/>
      <c r="F321" s="450"/>
      <c r="G321" s="450"/>
      <c r="H321" s="450"/>
      <c r="I321" s="450"/>
      <c r="J321" s="451"/>
    </row>
    <row r="322" spans="1:10" x14ac:dyDescent="0.2">
      <c r="A322" s="452"/>
      <c r="B322" s="554"/>
      <c r="C322" s="554"/>
      <c r="D322" s="554"/>
      <c r="E322" s="554"/>
      <c r="F322" s="554"/>
      <c r="G322" s="554"/>
      <c r="H322" s="554"/>
      <c r="I322" s="554"/>
      <c r="J322" s="454"/>
    </row>
    <row r="323" spans="1:10" x14ac:dyDescent="0.2">
      <c r="A323" s="452"/>
      <c r="B323" s="554"/>
      <c r="C323" s="554"/>
      <c r="D323" s="554"/>
      <c r="E323" s="554"/>
      <c r="F323" s="554"/>
      <c r="G323" s="554"/>
      <c r="H323" s="554"/>
      <c r="I323" s="554"/>
      <c r="J323" s="454"/>
    </row>
    <row r="324" spans="1:10" x14ac:dyDescent="0.2">
      <c r="A324" s="452"/>
      <c r="B324" s="554"/>
      <c r="C324" s="554"/>
      <c r="D324" s="554"/>
      <c r="E324" s="554"/>
      <c r="F324" s="554"/>
      <c r="G324" s="554"/>
      <c r="H324" s="554"/>
      <c r="I324" s="554"/>
      <c r="J324" s="454"/>
    </row>
    <row r="325" spans="1:10" x14ac:dyDescent="0.2">
      <c r="A325" s="452"/>
      <c r="B325" s="554"/>
      <c r="C325" s="554"/>
      <c r="D325" s="554"/>
      <c r="E325" s="554"/>
      <c r="F325" s="554"/>
      <c r="G325" s="554"/>
      <c r="H325" s="554"/>
      <c r="I325" s="554"/>
      <c r="J325" s="454"/>
    </row>
    <row r="326" spans="1:10" x14ac:dyDescent="0.2">
      <c r="A326" s="452"/>
      <c r="B326" s="554"/>
      <c r="C326" s="554"/>
      <c r="D326" s="554"/>
      <c r="E326" s="554"/>
      <c r="F326" s="554"/>
      <c r="G326" s="554"/>
      <c r="H326" s="554"/>
      <c r="I326" s="554"/>
      <c r="J326" s="454"/>
    </row>
    <row r="327" spans="1:10" x14ac:dyDescent="0.2">
      <c r="A327" s="452"/>
      <c r="B327" s="554"/>
      <c r="C327" s="554"/>
      <c r="D327" s="554"/>
      <c r="E327" s="554"/>
      <c r="F327" s="554"/>
      <c r="G327" s="554"/>
      <c r="H327" s="554"/>
      <c r="I327" s="554"/>
      <c r="J327" s="454"/>
    </row>
    <row r="328" spans="1:10" x14ac:dyDescent="0.2">
      <c r="A328" s="452"/>
      <c r="B328" s="554"/>
      <c r="C328" s="554"/>
      <c r="D328" s="554"/>
      <c r="E328" s="554"/>
      <c r="F328" s="554"/>
      <c r="G328" s="554"/>
      <c r="H328" s="554"/>
      <c r="I328" s="554"/>
      <c r="J328" s="454"/>
    </row>
    <row r="329" spans="1:10" x14ac:dyDescent="0.2">
      <c r="A329" s="452"/>
      <c r="B329" s="554"/>
      <c r="C329" s="554"/>
      <c r="D329" s="554"/>
      <c r="E329" s="554"/>
      <c r="F329" s="554"/>
      <c r="G329" s="554"/>
      <c r="H329" s="554"/>
      <c r="I329" s="554"/>
      <c r="J329" s="454"/>
    </row>
    <row r="330" spans="1:10" x14ac:dyDescent="0.2">
      <c r="A330" s="452"/>
      <c r="B330" s="554"/>
      <c r="C330" s="554"/>
      <c r="D330" s="554"/>
      <c r="E330" s="554"/>
      <c r="F330" s="554"/>
      <c r="G330" s="554"/>
      <c r="H330" s="554"/>
      <c r="I330" s="554"/>
      <c r="J330" s="454"/>
    </row>
    <row r="331" spans="1:10" x14ac:dyDescent="0.2">
      <c r="A331" s="452"/>
      <c r="B331" s="554"/>
      <c r="C331" s="554"/>
      <c r="D331" s="554"/>
      <c r="E331" s="554"/>
      <c r="F331" s="554"/>
      <c r="G331" s="554"/>
      <c r="H331" s="554"/>
      <c r="I331" s="554"/>
      <c r="J331" s="454"/>
    </row>
    <row r="332" spans="1:10" x14ac:dyDescent="0.2">
      <c r="A332" s="452"/>
      <c r="B332" s="554"/>
      <c r="C332" s="554"/>
      <c r="D332" s="554"/>
      <c r="E332" s="554"/>
      <c r="F332" s="554"/>
      <c r="G332" s="554"/>
      <c r="H332" s="554"/>
      <c r="I332" s="554"/>
      <c r="J332" s="454"/>
    </row>
    <row r="333" spans="1:10" x14ac:dyDescent="0.2">
      <c r="A333" s="452"/>
      <c r="B333" s="554"/>
      <c r="C333" s="554"/>
      <c r="D333" s="554"/>
      <c r="E333" s="554"/>
      <c r="F333" s="554"/>
      <c r="G333" s="554"/>
      <c r="H333" s="554"/>
      <c r="I333" s="554"/>
      <c r="J333" s="454"/>
    </row>
    <row r="334" spans="1:10" x14ac:dyDescent="0.2">
      <c r="A334" s="452"/>
      <c r="B334" s="554"/>
      <c r="C334" s="554"/>
      <c r="D334" s="554"/>
      <c r="E334" s="554"/>
      <c r="F334" s="554"/>
      <c r="G334" s="554"/>
      <c r="H334" s="554"/>
      <c r="I334" s="554"/>
      <c r="J334" s="454"/>
    </row>
    <row r="335" spans="1:10" x14ac:dyDescent="0.2">
      <c r="A335" s="452"/>
      <c r="B335" s="554"/>
      <c r="C335" s="554"/>
      <c r="D335" s="554"/>
      <c r="E335" s="554"/>
      <c r="F335" s="554"/>
      <c r="G335" s="554"/>
      <c r="H335" s="554"/>
      <c r="I335" s="554"/>
      <c r="J335" s="454"/>
    </row>
    <row r="336" spans="1:10" x14ac:dyDescent="0.2">
      <c r="A336" s="452"/>
      <c r="B336" s="554"/>
      <c r="C336" s="554"/>
      <c r="D336" s="554"/>
      <c r="E336" s="554"/>
      <c r="F336" s="554"/>
      <c r="G336" s="554"/>
      <c r="H336" s="554"/>
      <c r="I336" s="554"/>
      <c r="J336" s="454"/>
    </row>
    <row r="337" spans="1:10" x14ac:dyDescent="0.2">
      <c r="A337" s="452"/>
      <c r="B337" s="554"/>
      <c r="C337" s="554"/>
      <c r="D337" s="554"/>
      <c r="E337" s="554"/>
      <c r="F337" s="554"/>
      <c r="G337" s="554"/>
      <c r="H337" s="554"/>
      <c r="I337" s="554"/>
      <c r="J337" s="454"/>
    </row>
    <row r="338" spans="1:10" x14ac:dyDescent="0.2">
      <c r="A338" s="452"/>
      <c r="B338" s="554"/>
      <c r="C338" s="554"/>
      <c r="D338" s="554"/>
      <c r="E338" s="554"/>
      <c r="F338" s="554"/>
      <c r="G338" s="554"/>
      <c r="H338" s="554"/>
      <c r="I338" s="554"/>
      <c r="J338" s="454"/>
    </row>
    <row r="339" spans="1:10" x14ac:dyDescent="0.2">
      <c r="A339" s="452"/>
      <c r="B339" s="554"/>
      <c r="C339" s="554"/>
      <c r="D339" s="554"/>
      <c r="E339" s="554"/>
      <c r="F339" s="554"/>
      <c r="G339" s="554"/>
      <c r="H339" s="554"/>
      <c r="I339" s="554"/>
      <c r="J339" s="454"/>
    </row>
    <row r="340" spans="1:10" x14ac:dyDescent="0.2">
      <c r="A340" s="452"/>
      <c r="B340" s="554"/>
      <c r="C340" s="554"/>
      <c r="D340" s="554"/>
      <c r="E340" s="554"/>
      <c r="F340" s="554"/>
      <c r="G340" s="554"/>
      <c r="H340" s="554"/>
      <c r="I340" s="554"/>
      <c r="J340" s="454"/>
    </row>
    <row r="341" spans="1:10" x14ac:dyDescent="0.2">
      <c r="A341" s="452"/>
      <c r="B341" s="554"/>
      <c r="C341" s="554"/>
      <c r="D341" s="554"/>
      <c r="E341" s="554"/>
      <c r="F341" s="554"/>
      <c r="G341" s="554"/>
      <c r="H341" s="554"/>
      <c r="I341" s="554"/>
      <c r="J341" s="454"/>
    </row>
    <row r="342" spans="1:10" x14ac:dyDescent="0.2">
      <c r="A342" s="452"/>
      <c r="B342" s="554"/>
      <c r="C342" s="554"/>
      <c r="D342" s="554"/>
      <c r="E342" s="554"/>
      <c r="F342" s="554"/>
      <c r="G342" s="554"/>
      <c r="H342" s="554"/>
      <c r="I342" s="554"/>
      <c r="J342" s="454"/>
    </row>
    <row r="343" spans="1:10" x14ac:dyDescent="0.2">
      <c r="A343" s="452"/>
      <c r="B343" s="554"/>
      <c r="C343" s="554"/>
      <c r="D343" s="554"/>
      <c r="E343" s="554"/>
      <c r="F343" s="554"/>
      <c r="G343" s="554"/>
      <c r="H343" s="554"/>
      <c r="I343" s="554"/>
      <c r="J343" s="454"/>
    </row>
    <row r="344" spans="1:10" x14ac:dyDescent="0.2">
      <c r="A344" s="452"/>
      <c r="B344" s="554"/>
      <c r="C344" s="554"/>
      <c r="D344" s="554"/>
      <c r="E344" s="554"/>
      <c r="F344" s="554"/>
      <c r="G344" s="554"/>
      <c r="H344" s="554"/>
      <c r="I344" s="554"/>
      <c r="J344" s="454"/>
    </row>
    <row r="345" spans="1:10" x14ac:dyDescent="0.2">
      <c r="A345" s="452"/>
      <c r="B345" s="554"/>
      <c r="C345" s="554"/>
      <c r="D345" s="554"/>
      <c r="E345" s="554"/>
      <c r="F345" s="554"/>
      <c r="G345" s="554"/>
      <c r="H345" s="554"/>
      <c r="I345" s="554"/>
      <c r="J345" s="454"/>
    </row>
    <row r="346" spans="1:10" x14ac:dyDescent="0.2">
      <c r="A346" s="452"/>
      <c r="B346" s="554"/>
      <c r="C346" s="554"/>
      <c r="D346" s="554"/>
      <c r="E346" s="554"/>
      <c r="F346" s="554"/>
      <c r="G346" s="554"/>
      <c r="H346" s="554"/>
      <c r="I346" s="554"/>
      <c r="J346" s="454"/>
    </row>
    <row r="347" spans="1:10" x14ac:dyDescent="0.2">
      <c r="A347" s="452"/>
      <c r="B347" s="554"/>
      <c r="C347" s="554"/>
      <c r="D347" s="554"/>
      <c r="E347" s="554"/>
      <c r="F347" s="554"/>
      <c r="G347" s="554"/>
      <c r="H347" s="554"/>
      <c r="I347" s="554"/>
      <c r="J347" s="454"/>
    </row>
    <row r="348" spans="1:10" x14ac:dyDescent="0.2">
      <c r="A348" s="452"/>
      <c r="B348" s="554"/>
      <c r="C348" s="554"/>
      <c r="D348" s="554"/>
      <c r="E348" s="554"/>
      <c r="F348" s="554"/>
      <c r="G348" s="554"/>
      <c r="H348" s="554"/>
      <c r="I348" s="554"/>
      <c r="J348" s="454"/>
    </row>
    <row r="349" spans="1:10" x14ac:dyDescent="0.2">
      <c r="A349" s="452"/>
      <c r="B349" s="554"/>
      <c r="C349" s="554"/>
      <c r="D349" s="554"/>
      <c r="E349" s="554"/>
      <c r="F349" s="554"/>
      <c r="G349" s="554"/>
      <c r="H349" s="554"/>
      <c r="I349" s="554"/>
      <c r="J349" s="454"/>
    </row>
    <row r="350" spans="1:10" x14ac:dyDescent="0.2">
      <c r="A350" s="452"/>
      <c r="B350" s="554"/>
      <c r="C350" s="554"/>
      <c r="D350" s="554"/>
      <c r="E350" s="554"/>
      <c r="F350" s="554"/>
      <c r="G350" s="554"/>
      <c r="H350" s="554"/>
      <c r="I350" s="554"/>
      <c r="J350" s="454"/>
    </row>
    <row r="351" spans="1:10" x14ac:dyDescent="0.2">
      <c r="A351" s="452"/>
      <c r="B351" s="554"/>
      <c r="C351" s="554"/>
      <c r="D351" s="554"/>
      <c r="E351" s="554"/>
      <c r="F351" s="554"/>
      <c r="G351" s="554"/>
      <c r="H351" s="554"/>
      <c r="I351" s="554"/>
      <c r="J351" s="454"/>
    </row>
    <row r="352" spans="1:10" x14ac:dyDescent="0.2">
      <c r="A352" s="452"/>
      <c r="B352" s="554"/>
      <c r="C352" s="554"/>
      <c r="D352" s="554"/>
      <c r="E352" s="554"/>
      <c r="F352" s="554"/>
      <c r="G352" s="554"/>
      <c r="H352" s="554"/>
      <c r="I352" s="554"/>
      <c r="J352" s="454"/>
    </row>
    <row r="353" spans="1:10" x14ac:dyDescent="0.2">
      <c r="A353" s="452"/>
      <c r="B353" s="554"/>
      <c r="C353" s="554"/>
      <c r="D353" s="554"/>
      <c r="E353" s="554"/>
      <c r="F353" s="554"/>
      <c r="G353" s="554"/>
      <c r="H353" s="554"/>
      <c r="I353" s="554"/>
      <c r="J353" s="454"/>
    </row>
    <row r="354" spans="1:10" x14ac:dyDescent="0.2">
      <c r="A354" s="452"/>
      <c r="B354" s="554"/>
      <c r="C354" s="554"/>
      <c r="D354" s="554"/>
      <c r="E354" s="554"/>
      <c r="F354" s="554"/>
      <c r="G354" s="554"/>
      <c r="H354" s="554"/>
      <c r="I354" s="554"/>
      <c r="J354" s="454"/>
    </row>
    <row r="355" spans="1:10" x14ac:dyDescent="0.2">
      <c r="A355" s="455"/>
      <c r="B355" s="456"/>
      <c r="C355" s="456"/>
      <c r="D355" s="456"/>
      <c r="E355" s="456"/>
      <c r="F355" s="456"/>
      <c r="G355" s="456"/>
      <c r="H355" s="456"/>
      <c r="I355" s="456"/>
      <c r="J355" s="457"/>
    </row>
    <row r="357" spans="1:10" ht="15.75" x14ac:dyDescent="0.25">
      <c r="A357" s="382" t="s">
        <v>848</v>
      </c>
      <c r="B357" s="383"/>
      <c r="C357" s="383"/>
      <c r="D357" s="383"/>
      <c r="E357" s="383"/>
      <c r="F357" s="383"/>
      <c r="G357" s="383"/>
      <c r="H357" s="380" t="str">
        <f>'CONTACT INFORMATION'!$A$24</f>
        <v>Alameda</v>
      </c>
      <c r="I357" s="380"/>
      <c r="J357" s="381"/>
    </row>
    <row r="358" spans="1:10" ht="8.1" customHeight="1" x14ac:dyDescent="0.2">
      <c r="A358" s="163"/>
      <c r="B358" s="163"/>
      <c r="C358" s="163"/>
      <c r="D358" s="163"/>
      <c r="E358" s="163"/>
      <c r="F358" s="163"/>
      <c r="G358" s="163"/>
      <c r="H358" s="163"/>
      <c r="I358" s="163"/>
      <c r="J358" s="163"/>
    </row>
    <row r="359" spans="1:10" ht="15" x14ac:dyDescent="0.25">
      <c r="A359" s="484" t="s">
        <v>878</v>
      </c>
      <c r="B359" s="485"/>
      <c r="C359" s="485"/>
      <c r="D359" s="485"/>
      <c r="E359" s="485"/>
      <c r="F359" s="485"/>
      <c r="G359" s="485"/>
      <c r="H359" s="485"/>
      <c r="I359" s="485"/>
      <c r="J359" s="486"/>
    </row>
    <row r="360" spans="1:10" x14ac:dyDescent="0.2">
      <c r="A360" s="487" t="s">
        <v>854</v>
      </c>
      <c r="B360" s="488"/>
      <c r="C360" s="488"/>
      <c r="D360" s="489"/>
      <c r="E360" s="490" t="s">
        <v>934</v>
      </c>
      <c r="F360" s="491"/>
      <c r="G360" s="491"/>
      <c r="H360" s="491"/>
      <c r="I360" s="491"/>
      <c r="J360" s="492"/>
    </row>
    <row r="361" spans="1:10" x14ac:dyDescent="0.2">
      <c r="A361" s="496" t="s">
        <v>853</v>
      </c>
      <c r="B361" s="497"/>
      <c r="C361" s="497"/>
      <c r="D361" s="498"/>
      <c r="E361" s="493"/>
      <c r="F361" s="494"/>
      <c r="G361" s="494"/>
      <c r="H361" s="494"/>
      <c r="I361" s="494"/>
      <c r="J361" s="495"/>
    </row>
    <row r="362" spans="1:10" x14ac:dyDescent="0.2">
      <c r="A362" s="474" t="s">
        <v>808</v>
      </c>
      <c r="B362" s="475"/>
      <c r="C362" s="475"/>
      <c r="D362" s="476"/>
      <c r="E362" s="477" t="s">
        <v>510</v>
      </c>
      <c r="F362" s="478"/>
      <c r="G362" s="478"/>
      <c r="H362" s="478"/>
      <c r="I362" s="478"/>
      <c r="J362" s="479"/>
    </row>
    <row r="363" spans="1:10" ht="27" customHeight="1" x14ac:dyDescent="0.2">
      <c r="A363" s="157"/>
      <c r="B363" s="228"/>
      <c r="C363" s="228"/>
      <c r="D363" s="228"/>
      <c r="E363" s="480" t="s">
        <v>535</v>
      </c>
      <c r="F363" s="481"/>
      <c r="G363" s="480" t="s">
        <v>533</v>
      </c>
      <c r="H363" s="481"/>
      <c r="I363" s="482" t="s">
        <v>849</v>
      </c>
      <c r="J363" s="483"/>
    </row>
    <row r="364" spans="1:10" x14ac:dyDescent="0.2">
      <c r="A364" s="463" t="s">
        <v>527</v>
      </c>
      <c r="B364" s="464"/>
      <c r="C364" s="464"/>
      <c r="D364" s="465"/>
      <c r="E364" s="466"/>
      <c r="F364" s="466"/>
      <c r="G364" s="466"/>
      <c r="H364" s="466"/>
      <c r="I364" s="467"/>
      <c r="J364" s="467"/>
    </row>
    <row r="365" spans="1:10" x14ac:dyDescent="0.2">
      <c r="A365" s="468" t="s">
        <v>528</v>
      </c>
      <c r="B365" s="469"/>
      <c r="C365" s="469"/>
      <c r="D365" s="470"/>
      <c r="E365" s="461"/>
      <c r="F365" s="461"/>
      <c r="G365" s="462"/>
      <c r="H365" s="462"/>
      <c r="I365" s="471"/>
      <c r="J365" s="471"/>
    </row>
    <row r="366" spans="1:10" x14ac:dyDescent="0.2">
      <c r="A366" s="463" t="s">
        <v>529</v>
      </c>
      <c r="B366" s="464"/>
      <c r="C366" s="464"/>
      <c r="D366" s="465"/>
      <c r="E366" s="466">
        <v>11509</v>
      </c>
      <c r="F366" s="466"/>
      <c r="G366" s="466"/>
      <c r="H366" s="466"/>
      <c r="I366" s="467"/>
      <c r="J366" s="467"/>
    </row>
    <row r="367" spans="1:10" x14ac:dyDescent="0.2">
      <c r="A367" s="468" t="s">
        <v>530</v>
      </c>
      <c r="B367" s="469"/>
      <c r="C367" s="469"/>
      <c r="D367" s="470"/>
      <c r="E367" s="461"/>
      <c r="F367" s="461"/>
      <c r="G367" s="462"/>
      <c r="H367" s="462"/>
      <c r="I367" s="471"/>
      <c r="J367" s="471"/>
    </row>
    <row r="368" spans="1:10" x14ac:dyDescent="0.2">
      <c r="A368" s="463" t="s">
        <v>531</v>
      </c>
      <c r="B368" s="464"/>
      <c r="C368" s="464"/>
      <c r="D368" s="465"/>
      <c r="E368" s="466"/>
      <c r="F368" s="466"/>
      <c r="G368" s="466"/>
      <c r="H368" s="466"/>
      <c r="I368" s="467"/>
      <c r="J368" s="467"/>
    </row>
    <row r="369" spans="1:10" x14ac:dyDescent="0.2">
      <c r="A369" s="468" t="s">
        <v>532</v>
      </c>
      <c r="B369" s="469"/>
      <c r="C369" s="469"/>
      <c r="D369" s="470"/>
      <c r="E369" s="461"/>
      <c r="F369" s="461"/>
      <c r="G369" s="462"/>
      <c r="H369" s="462"/>
      <c r="I369" s="471"/>
      <c r="J369" s="471"/>
    </row>
    <row r="370" spans="1:10" x14ac:dyDescent="0.2">
      <c r="A370" s="463" t="s">
        <v>537</v>
      </c>
      <c r="B370" s="464"/>
      <c r="C370" s="464"/>
      <c r="D370" s="465"/>
      <c r="E370" s="472"/>
      <c r="F370" s="472"/>
      <c r="G370" s="472"/>
      <c r="H370" s="472"/>
      <c r="I370" s="473"/>
      <c r="J370" s="473"/>
    </row>
    <row r="371" spans="1:10" x14ac:dyDescent="0.2">
      <c r="A371" s="458"/>
      <c r="B371" s="459"/>
      <c r="C371" s="459"/>
      <c r="D371" s="460"/>
      <c r="E371" s="461"/>
      <c r="F371" s="461"/>
      <c r="G371" s="462"/>
      <c r="H371" s="462"/>
      <c r="I371" s="462"/>
      <c r="J371" s="462"/>
    </row>
    <row r="372" spans="1:10" x14ac:dyDescent="0.2">
      <c r="A372" s="458"/>
      <c r="B372" s="459"/>
      <c r="C372" s="459"/>
      <c r="D372" s="460"/>
      <c r="E372" s="461"/>
      <c r="F372" s="461"/>
      <c r="G372" s="462"/>
      <c r="H372" s="462"/>
      <c r="I372" s="462"/>
      <c r="J372" s="462"/>
    </row>
    <row r="373" spans="1:10" x14ac:dyDescent="0.2">
      <c r="A373" s="458"/>
      <c r="B373" s="459"/>
      <c r="C373" s="459"/>
      <c r="D373" s="460"/>
      <c r="E373" s="461"/>
      <c r="F373" s="461"/>
      <c r="G373" s="462"/>
      <c r="H373" s="462"/>
      <c r="I373" s="462"/>
      <c r="J373" s="462"/>
    </row>
    <row r="374" spans="1:10" x14ac:dyDescent="0.2">
      <c r="A374" s="437" t="s">
        <v>534</v>
      </c>
      <c r="B374" s="438"/>
      <c r="C374" s="438"/>
      <c r="D374" s="439"/>
      <c r="E374" s="440">
        <f>SUM(E364:E373)</f>
        <v>11509</v>
      </c>
      <c r="F374" s="440"/>
      <c r="G374" s="440">
        <f>SUM(G364:G373)</f>
        <v>0</v>
      </c>
      <c r="H374" s="440"/>
      <c r="I374" s="440">
        <f>SUM(I364:I373)</f>
        <v>0</v>
      </c>
      <c r="J374" s="440"/>
    </row>
    <row r="375" spans="1:10" x14ac:dyDescent="0.2">
      <c r="A375" s="441" t="s">
        <v>861</v>
      </c>
      <c r="B375" s="442"/>
      <c r="C375" s="442"/>
      <c r="D375" s="442"/>
      <c r="E375" s="442"/>
      <c r="F375" s="442"/>
      <c r="G375" s="442"/>
      <c r="H375" s="442"/>
      <c r="I375" s="442"/>
      <c r="J375" s="443"/>
    </row>
    <row r="376" spans="1:10" x14ac:dyDescent="0.2">
      <c r="A376" s="444" t="s">
        <v>862</v>
      </c>
      <c r="B376" s="445"/>
      <c r="C376" s="445"/>
      <c r="D376" s="445"/>
      <c r="E376" s="445"/>
      <c r="F376" s="445"/>
      <c r="G376" s="445"/>
      <c r="H376" s="445"/>
      <c r="I376" s="445"/>
      <c r="J376" s="446"/>
    </row>
    <row r="377" spans="1:10" x14ac:dyDescent="0.2">
      <c r="A377" s="444" t="s">
        <v>863</v>
      </c>
      <c r="B377" s="445"/>
      <c r="C377" s="445"/>
      <c r="D377" s="445"/>
      <c r="E377" s="445"/>
      <c r="F377" s="445"/>
      <c r="G377" s="445"/>
      <c r="H377" s="445"/>
      <c r="I377" s="445"/>
      <c r="J377" s="446"/>
    </row>
    <row r="378" spans="1:10" x14ac:dyDescent="0.2">
      <c r="A378" s="447" t="s">
        <v>864</v>
      </c>
      <c r="B378" s="448"/>
      <c r="C378" s="448"/>
      <c r="D378" s="448"/>
      <c r="E378" s="448"/>
      <c r="F378" s="448"/>
      <c r="G378" s="448"/>
      <c r="H378" s="448"/>
      <c r="I378" s="448"/>
      <c r="J378" s="449"/>
    </row>
    <row r="379" spans="1:10" x14ac:dyDescent="0.2">
      <c r="A379" s="324" t="s">
        <v>951</v>
      </c>
      <c r="B379" s="450"/>
      <c r="C379" s="450"/>
      <c r="D379" s="450"/>
      <c r="E379" s="450"/>
      <c r="F379" s="450"/>
      <c r="G379" s="450"/>
      <c r="H379" s="450"/>
      <c r="I379" s="450"/>
      <c r="J379" s="451"/>
    </row>
    <row r="380" spans="1:10" x14ac:dyDescent="0.2">
      <c r="A380" s="452"/>
      <c r="B380" s="554"/>
      <c r="C380" s="554"/>
      <c r="D380" s="554"/>
      <c r="E380" s="554"/>
      <c r="F380" s="554"/>
      <c r="G380" s="554"/>
      <c r="H380" s="554"/>
      <c r="I380" s="554"/>
      <c r="J380" s="454"/>
    </row>
    <row r="381" spans="1:10" x14ac:dyDescent="0.2">
      <c r="A381" s="452"/>
      <c r="B381" s="554"/>
      <c r="C381" s="554"/>
      <c r="D381" s="554"/>
      <c r="E381" s="554"/>
      <c r="F381" s="554"/>
      <c r="G381" s="554"/>
      <c r="H381" s="554"/>
      <c r="I381" s="554"/>
      <c r="J381" s="454"/>
    </row>
    <row r="382" spans="1:10" x14ac:dyDescent="0.2">
      <c r="A382" s="452"/>
      <c r="B382" s="554"/>
      <c r="C382" s="554"/>
      <c r="D382" s="554"/>
      <c r="E382" s="554"/>
      <c r="F382" s="554"/>
      <c r="G382" s="554"/>
      <c r="H382" s="554"/>
      <c r="I382" s="554"/>
      <c r="J382" s="454"/>
    </row>
    <row r="383" spans="1:10" x14ac:dyDescent="0.2">
      <c r="A383" s="452"/>
      <c r="B383" s="554"/>
      <c r="C383" s="554"/>
      <c r="D383" s="554"/>
      <c r="E383" s="554"/>
      <c r="F383" s="554"/>
      <c r="G383" s="554"/>
      <c r="H383" s="554"/>
      <c r="I383" s="554"/>
      <c r="J383" s="454"/>
    </row>
    <row r="384" spans="1:10" x14ac:dyDescent="0.2">
      <c r="A384" s="452"/>
      <c r="B384" s="554"/>
      <c r="C384" s="554"/>
      <c r="D384" s="554"/>
      <c r="E384" s="554"/>
      <c r="F384" s="554"/>
      <c r="G384" s="554"/>
      <c r="H384" s="554"/>
      <c r="I384" s="554"/>
      <c r="J384" s="454"/>
    </row>
    <row r="385" spans="1:10" x14ac:dyDescent="0.2">
      <c r="A385" s="452"/>
      <c r="B385" s="554"/>
      <c r="C385" s="554"/>
      <c r="D385" s="554"/>
      <c r="E385" s="554"/>
      <c r="F385" s="554"/>
      <c r="G385" s="554"/>
      <c r="H385" s="554"/>
      <c r="I385" s="554"/>
      <c r="J385" s="454"/>
    </row>
    <row r="386" spans="1:10" x14ac:dyDescent="0.2">
      <c r="A386" s="452"/>
      <c r="B386" s="554"/>
      <c r="C386" s="554"/>
      <c r="D386" s="554"/>
      <c r="E386" s="554"/>
      <c r="F386" s="554"/>
      <c r="G386" s="554"/>
      <c r="H386" s="554"/>
      <c r="I386" s="554"/>
      <c r="J386" s="454"/>
    </row>
    <row r="387" spans="1:10" x14ac:dyDescent="0.2">
      <c r="A387" s="452"/>
      <c r="B387" s="554"/>
      <c r="C387" s="554"/>
      <c r="D387" s="554"/>
      <c r="E387" s="554"/>
      <c r="F387" s="554"/>
      <c r="G387" s="554"/>
      <c r="H387" s="554"/>
      <c r="I387" s="554"/>
      <c r="J387" s="454"/>
    </row>
    <row r="388" spans="1:10" x14ac:dyDescent="0.2">
      <c r="A388" s="452"/>
      <c r="B388" s="554"/>
      <c r="C388" s="554"/>
      <c r="D388" s="554"/>
      <c r="E388" s="554"/>
      <c r="F388" s="554"/>
      <c r="G388" s="554"/>
      <c r="H388" s="554"/>
      <c r="I388" s="554"/>
      <c r="J388" s="454"/>
    </row>
    <row r="389" spans="1:10" x14ac:dyDescent="0.2">
      <c r="A389" s="452"/>
      <c r="B389" s="554"/>
      <c r="C389" s="554"/>
      <c r="D389" s="554"/>
      <c r="E389" s="554"/>
      <c r="F389" s="554"/>
      <c r="G389" s="554"/>
      <c r="H389" s="554"/>
      <c r="I389" s="554"/>
      <c r="J389" s="454"/>
    </row>
    <row r="390" spans="1:10" x14ac:dyDescent="0.2">
      <c r="A390" s="452"/>
      <c r="B390" s="554"/>
      <c r="C390" s="554"/>
      <c r="D390" s="554"/>
      <c r="E390" s="554"/>
      <c r="F390" s="554"/>
      <c r="G390" s="554"/>
      <c r="H390" s="554"/>
      <c r="I390" s="554"/>
      <c r="J390" s="454"/>
    </row>
    <row r="391" spans="1:10" x14ac:dyDescent="0.2">
      <c r="A391" s="452"/>
      <c r="B391" s="554"/>
      <c r="C391" s="554"/>
      <c r="D391" s="554"/>
      <c r="E391" s="554"/>
      <c r="F391" s="554"/>
      <c r="G391" s="554"/>
      <c r="H391" s="554"/>
      <c r="I391" s="554"/>
      <c r="J391" s="454"/>
    </row>
    <row r="392" spans="1:10" x14ac:dyDescent="0.2">
      <c r="A392" s="452"/>
      <c r="B392" s="554"/>
      <c r="C392" s="554"/>
      <c r="D392" s="554"/>
      <c r="E392" s="554"/>
      <c r="F392" s="554"/>
      <c r="G392" s="554"/>
      <c r="H392" s="554"/>
      <c r="I392" s="554"/>
      <c r="J392" s="454"/>
    </row>
    <row r="393" spans="1:10" x14ac:dyDescent="0.2">
      <c r="A393" s="452"/>
      <c r="B393" s="554"/>
      <c r="C393" s="554"/>
      <c r="D393" s="554"/>
      <c r="E393" s="554"/>
      <c r="F393" s="554"/>
      <c r="G393" s="554"/>
      <c r="H393" s="554"/>
      <c r="I393" s="554"/>
      <c r="J393" s="454"/>
    </row>
    <row r="394" spans="1:10" x14ac:dyDescent="0.2">
      <c r="A394" s="452"/>
      <c r="B394" s="554"/>
      <c r="C394" s="554"/>
      <c r="D394" s="554"/>
      <c r="E394" s="554"/>
      <c r="F394" s="554"/>
      <c r="G394" s="554"/>
      <c r="H394" s="554"/>
      <c r="I394" s="554"/>
      <c r="J394" s="454"/>
    </row>
    <row r="395" spans="1:10" x14ac:dyDescent="0.2">
      <c r="A395" s="452"/>
      <c r="B395" s="554"/>
      <c r="C395" s="554"/>
      <c r="D395" s="554"/>
      <c r="E395" s="554"/>
      <c r="F395" s="554"/>
      <c r="G395" s="554"/>
      <c r="H395" s="554"/>
      <c r="I395" s="554"/>
      <c r="J395" s="454"/>
    </row>
    <row r="396" spans="1:10" x14ac:dyDescent="0.2">
      <c r="A396" s="452"/>
      <c r="B396" s="554"/>
      <c r="C396" s="554"/>
      <c r="D396" s="554"/>
      <c r="E396" s="554"/>
      <c r="F396" s="554"/>
      <c r="G396" s="554"/>
      <c r="H396" s="554"/>
      <c r="I396" s="554"/>
      <c r="J396" s="454"/>
    </row>
    <row r="397" spans="1:10" x14ac:dyDescent="0.2">
      <c r="A397" s="452"/>
      <c r="B397" s="554"/>
      <c r="C397" s="554"/>
      <c r="D397" s="554"/>
      <c r="E397" s="554"/>
      <c r="F397" s="554"/>
      <c r="G397" s="554"/>
      <c r="H397" s="554"/>
      <c r="I397" s="554"/>
      <c r="J397" s="454"/>
    </row>
    <row r="398" spans="1:10" x14ac:dyDescent="0.2">
      <c r="A398" s="452"/>
      <c r="B398" s="554"/>
      <c r="C398" s="554"/>
      <c r="D398" s="554"/>
      <c r="E398" s="554"/>
      <c r="F398" s="554"/>
      <c r="G398" s="554"/>
      <c r="H398" s="554"/>
      <c r="I398" s="554"/>
      <c r="J398" s="454"/>
    </row>
    <row r="399" spans="1:10" x14ac:dyDescent="0.2">
      <c r="A399" s="452"/>
      <c r="B399" s="554"/>
      <c r="C399" s="554"/>
      <c r="D399" s="554"/>
      <c r="E399" s="554"/>
      <c r="F399" s="554"/>
      <c r="G399" s="554"/>
      <c r="H399" s="554"/>
      <c r="I399" s="554"/>
      <c r="J399" s="454"/>
    </row>
    <row r="400" spans="1:10" x14ac:dyDescent="0.2">
      <c r="A400" s="452"/>
      <c r="B400" s="554"/>
      <c r="C400" s="554"/>
      <c r="D400" s="554"/>
      <c r="E400" s="554"/>
      <c r="F400" s="554"/>
      <c r="G400" s="554"/>
      <c r="H400" s="554"/>
      <c r="I400" s="554"/>
      <c r="J400" s="454"/>
    </row>
    <row r="401" spans="1:10" x14ac:dyDescent="0.2">
      <c r="A401" s="452"/>
      <c r="B401" s="554"/>
      <c r="C401" s="554"/>
      <c r="D401" s="554"/>
      <c r="E401" s="554"/>
      <c r="F401" s="554"/>
      <c r="G401" s="554"/>
      <c r="H401" s="554"/>
      <c r="I401" s="554"/>
      <c r="J401" s="454"/>
    </row>
    <row r="402" spans="1:10" x14ac:dyDescent="0.2">
      <c r="A402" s="452"/>
      <c r="B402" s="554"/>
      <c r="C402" s="554"/>
      <c r="D402" s="554"/>
      <c r="E402" s="554"/>
      <c r="F402" s="554"/>
      <c r="G402" s="554"/>
      <c r="H402" s="554"/>
      <c r="I402" s="554"/>
      <c r="J402" s="454"/>
    </row>
    <row r="403" spans="1:10" x14ac:dyDescent="0.2">
      <c r="A403" s="452"/>
      <c r="B403" s="554"/>
      <c r="C403" s="554"/>
      <c r="D403" s="554"/>
      <c r="E403" s="554"/>
      <c r="F403" s="554"/>
      <c r="G403" s="554"/>
      <c r="H403" s="554"/>
      <c r="I403" s="554"/>
      <c r="J403" s="454"/>
    </row>
    <row r="404" spans="1:10" x14ac:dyDescent="0.2">
      <c r="A404" s="452"/>
      <c r="B404" s="554"/>
      <c r="C404" s="554"/>
      <c r="D404" s="554"/>
      <c r="E404" s="554"/>
      <c r="F404" s="554"/>
      <c r="G404" s="554"/>
      <c r="H404" s="554"/>
      <c r="I404" s="554"/>
      <c r="J404" s="454"/>
    </row>
    <row r="405" spans="1:10" x14ac:dyDescent="0.2">
      <c r="A405" s="452"/>
      <c r="B405" s="554"/>
      <c r="C405" s="554"/>
      <c r="D405" s="554"/>
      <c r="E405" s="554"/>
      <c r="F405" s="554"/>
      <c r="G405" s="554"/>
      <c r="H405" s="554"/>
      <c r="I405" s="554"/>
      <c r="J405" s="454"/>
    </row>
    <row r="406" spans="1:10" x14ac:dyDescent="0.2">
      <c r="A406" s="452"/>
      <c r="B406" s="554"/>
      <c r="C406" s="554"/>
      <c r="D406" s="554"/>
      <c r="E406" s="554"/>
      <c r="F406" s="554"/>
      <c r="G406" s="554"/>
      <c r="H406" s="554"/>
      <c r="I406" s="554"/>
      <c r="J406" s="454"/>
    </row>
    <row r="407" spans="1:10" x14ac:dyDescent="0.2">
      <c r="A407" s="452"/>
      <c r="B407" s="554"/>
      <c r="C407" s="554"/>
      <c r="D407" s="554"/>
      <c r="E407" s="554"/>
      <c r="F407" s="554"/>
      <c r="G407" s="554"/>
      <c r="H407" s="554"/>
      <c r="I407" s="554"/>
      <c r="J407" s="454"/>
    </row>
    <row r="408" spans="1:10" x14ac:dyDescent="0.2">
      <c r="A408" s="452"/>
      <c r="B408" s="554"/>
      <c r="C408" s="554"/>
      <c r="D408" s="554"/>
      <c r="E408" s="554"/>
      <c r="F408" s="554"/>
      <c r="G408" s="554"/>
      <c r="H408" s="554"/>
      <c r="I408" s="554"/>
      <c r="J408" s="454"/>
    </row>
    <row r="409" spans="1:10" x14ac:dyDescent="0.2">
      <c r="A409" s="452"/>
      <c r="B409" s="554"/>
      <c r="C409" s="554"/>
      <c r="D409" s="554"/>
      <c r="E409" s="554"/>
      <c r="F409" s="554"/>
      <c r="G409" s="554"/>
      <c r="H409" s="554"/>
      <c r="I409" s="554"/>
      <c r="J409" s="454"/>
    </row>
    <row r="410" spans="1:10" x14ac:dyDescent="0.2">
      <c r="A410" s="452"/>
      <c r="B410" s="554"/>
      <c r="C410" s="554"/>
      <c r="D410" s="554"/>
      <c r="E410" s="554"/>
      <c r="F410" s="554"/>
      <c r="G410" s="554"/>
      <c r="H410" s="554"/>
      <c r="I410" s="554"/>
      <c r="J410" s="454"/>
    </row>
    <row r="411" spans="1:10" x14ac:dyDescent="0.2">
      <c r="A411" s="452"/>
      <c r="B411" s="554"/>
      <c r="C411" s="554"/>
      <c r="D411" s="554"/>
      <c r="E411" s="554"/>
      <c r="F411" s="554"/>
      <c r="G411" s="554"/>
      <c r="H411" s="554"/>
      <c r="I411" s="554"/>
      <c r="J411" s="454"/>
    </row>
    <row r="412" spans="1:10" x14ac:dyDescent="0.2">
      <c r="A412" s="452"/>
      <c r="B412" s="554"/>
      <c r="C412" s="554"/>
      <c r="D412" s="554"/>
      <c r="E412" s="554"/>
      <c r="F412" s="554"/>
      <c r="G412" s="554"/>
      <c r="H412" s="554"/>
      <c r="I412" s="554"/>
      <c r="J412" s="454"/>
    </row>
    <row r="413" spans="1:10" x14ac:dyDescent="0.2">
      <c r="A413" s="455"/>
      <c r="B413" s="456"/>
      <c r="C413" s="456"/>
      <c r="D413" s="456"/>
      <c r="E413" s="456"/>
      <c r="F413" s="456"/>
      <c r="G413" s="456"/>
      <c r="H413" s="456"/>
      <c r="I413" s="456"/>
      <c r="J413" s="457"/>
    </row>
    <row r="416" spans="1:10" ht="15.75" x14ac:dyDescent="0.25">
      <c r="A416" s="382" t="s">
        <v>848</v>
      </c>
      <c r="B416" s="383"/>
      <c r="C416" s="383"/>
      <c r="D416" s="383"/>
      <c r="E416" s="383"/>
      <c r="F416" s="383"/>
      <c r="G416" s="383"/>
      <c r="H416" s="380" t="str">
        <f>'CONTACT INFORMATION'!$A$24</f>
        <v>Alameda</v>
      </c>
      <c r="I416" s="380"/>
      <c r="J416" s="381"/>
    </row>
    <row r="417" spans="1:10" ht="8.1" customHeight="1" x14ac:dyDescent="0.2">
      <c r="A417" s="224"/>
      <c r="B417" s="225"/>
      <c r="C417" s="225"/>
      <c r="D417" s="225"/>
      <c r="E417" s="225"/>
      <c r="F417" s="225"/>
      <c r="G417" s="225"/>
      <c r="H417" s="225"/>
      <c r="I417" s="225"/>
      <c r="J417" s="226"/>
    </row>
    <row r="418" spans="1:10" ht="15" x14ac:dyDescent="0.25">
      <c r="A418" s="484" t="s">
        <v>879</v>
      </c>
      <c r="B418" s="485"/>
      <c r="C418" s="485"/>
      <c r="D418" s="485"/>
      <c r="E418" s="485"/>
      <c r="F418" s="485"/>
      <c r="G418" s="485"/>
      <c r="H418" s="485"/>
      <c r="I418" s="485"/>
      <c r="J418" s="486"/>
    </row>
    <row r="419" spans="1:10" x14ac:dyDescent="0.2">
      <c r="A419" s="487" t="s">
        <v>854</v>
      </c>
      <c r="B419" s="488"/>
      <c r="C419" s="488"/>
      <c r="D419" s="489"/>
      <c r="E419" s="490" t="s">
        <v>952</v>
      </c>
      <c r="F419" s="491"/>
      <c r="G419" s="491"/>
      <c r="H419" s="491"/>
      <c r="I419" s="491"/>
      <c r="J419" s="492"/>
    </row>
    <row r="420" spans="1:10" x14ac:dyDescent="0.2">
      <c r="A420" s="496" t="s">
        <v>853</v>
      </c>
      <c r="B420" s="497"/>
      <c r="C420" s="497"/>
      <c r="D420" s="498"/>
      <c r="E420" s="493"/>
      <c r="F420" s="494"/>
      <c r="G420" s="494"/>
      <c r="H420" s="494"/>
      <c r="I420" s="494"/>
      <c r="J420" s="495"/>
    </row>
    <row r="421" spans="1:10" x14ac:dyDescent="0.2">
      <c r="A421" s="474" t="s">
        <v>808</v>
      </c>
      <c r="B421" s="475"/>
      <c r="C421" s="475"/>
      <c r="D421" s="476"/>
      <c r="E421" s="477" t="s">
        <v>510</v>
      </c>
      <c r="F421" s="478"/>
      <c r="G421" s="478"/>
      <c r="H421" s="478"/>
      <c r="I421" s="478"/>
      <c r="J421" s="479"/>
    </row>
    <row r="422" spans="1:10" ht="27" customHeight="1" x14ac:dyDescent="0.2">
      <c r="A422" s="157"/>
      <c r="B422" s="228"/>
      <c r="C422" s="228"/>
      <c r="D422" s="228"/>
      <c r="E422" s="480" t="s">
        <v>535</v>
      </c>
      <c r="F422" s="481"/>
      <c r="G422" s="480" t="s">
        <v>533</v>
      </c>
      <c r="H422" s="481"/>
      <c r="I422" s="482" t="s">
        <v>849</v>
      </c>
      <c r="J422" s="483"/>
    </row>
    <row r="423" spans="1:10" x14ac:dyDescent="0.2">
      <c r="A423" s="463" t="s">
        <v>527</v>
      </c>
      <c r="B423" s="464"/>
      <c r="C423" s="464"/>
      <c r="D423" s="465"/>
      <c r="E423" s="466"/>
      <c r="F423" s="466"/>
      <c r="G423" s="466"/>
      <c r="H423" s="466"/>
      <c r="I423" s="467"/>
      <c r="J423" s="467"/>
    </row>
    <row r="424" spans="1:10" x14ac:dyDescent="0.2">
      <c r="A424" s="468" t="s">
        <v>528</v>
      </c>
      <c r="B424" s="469"/>
      <c r="C424" s="469"/>
      <c r="D424" s="470"/>
      <c r="E424" s="461"/>
      <c r="F424" s="461"/>
      <c r="G424" s="462"/>
      <c r="H424" s="462"/>
      <c r="I424" s="471"/>
      <c r="J424" s="471"/>
    </row>
    <row r="425" spans="1:10" x14ac:dyDescent="0.2">
      <c r="A425" s="463" t="s">
        <v>529</v>
      </c>
      <c r="B425" s="464"/>
      <c r="C425" s="464"/>
      <c r="D425" s="465"/>
      <c r="E425" s="466"/>
      <c r="F425" s="466"/>
      <c r="G425" s="466">
        <v>4800</v>
      </c>
      <c r="H425" s="466"/>
      <c r="I425" s="467"/>
      <c r="J425" s="467"/>
    </row>
    <row r="426" spans="1:10" x14ac:dyDescent="0.2">
      <c r="A426" s="468" t="s">
        <v>530</v>
      </c>
      <c r="B426" s="469"/>
      <c r="C426" s="469"/>
      <c r="D426" s="470"/>
      <c r="E426" s="502"/>
      <c r="F426" s="502"/>
      <c r="G426" s="462"/>
      <c r="H426" s="462"/>
      <c r="I426" s="471"/>
      <c r="J426" s="471"/>
    </row>
    <row r="427" spans="1:10" x14ac:dyDescent="0.2">
      <c r="A427" s="463" t="s">
        <v>531</v>
      </c>
      <c r="B427" s="464"/>
      <c r="C427" s="464"/>
      <c r="D427" s="465"/>
      <c r="E427" s="466"/>
      <c r="F427" s="466"/>
      <c r="G427" s="466"/>
      <c r="H427" s="466"/>
      <c r="I427" s="467"/>
      <c r="J427" s="467"/>
    </row>
    <row r="428" spans="1:10" x14ac:dyDescent="0.2">
      <c r="A428" s="468" t="s">
        <v>532</v>
      </c>
      <c r="B428" s="469"/>
      <c r="C428" s="469"/>
      <c r="D428" s="470"/>
      <c r="E428" s="461"/>
      <c r="F428" s="461"/>
      <c r="G428" s="462"/>
      <c r="H428" s="462"/>
      <c r="I428" s="471"/>
      <c r="J428" s="471"/>
    </row>
    <row r="429" spans="1:10" x14ac:dyDescent="0.2">
      <c r="A429" s="463" t="s">
        <v>537</v>
      </c>
      <c r="B429" s="464"/>
      <c r="C429" s="464"/>
      <c r="D429" s="465"/>
      <c r="E429" s="472"/>
      <c r="F429" s="472"/>
      <c r="G429" s="472"/>
      <c r="H429" s="472"/>
      <c r="I429" s="473"/>
      <c r="J429" s="473"/>
    </row>
    <row r="430" spans="1:10" x14ac:dyDescent="0.2">
      <c r="A430" s="458"/>
      <c r="B430" s="459"/>
      <c r="C430" s="459"/>
      <c r="D430" s="460"/>
      <c r="E430" s="461"/>
      <c r="F430" s="461"/>
      <c r="G430" s="462"/>
      <c r="H430" s="462"/>
      <c r="I430" s="462"/>
      <c r="J430" s="462"/>
    </row>
    <row r="431" spans="1:10" x14ac:dyDescent="0.2">
      <c r="A431" s="458"/>
      <c r="B431" s="459"/>
      <c r="C431" s="459"/>
      <c r="D431" s="460"/>
      <c r="E431" s="461"/>
      <c r="F431" s="461"/>
      <c r="G431" s="462"/>
      <c r="H431" s="462"/>
      <c r="I431" s="462"/>
      <c r="J431" s="462"/>
    </row>
    <row r="432" spans="1:10" x14ac:dyDescent="0.2">
      <c r="A432" s="458"/>
      <c r="B432" s="459"/>
      <c r="C432" s="459"/>
      <c r="D432" s="460"/>
      <c r="E432" s="461"/>
      <c r="F432" s="461"/>
      <c r="G432" s="462"/>
      <c r="H432" s="462"/>
      <c r="I432" s="462"/>
      <c r="J432" s="462"/>
    </row>
    <row r="433" spans="1:10" x14ac:dyDescent="0.2">
      <c r="A433" s="437" t="s">
        <v>534</v>
      </c>
      <c r="B433" s="438"/>
      <c r="C433" s="438"/>
      <c r="D433" s="439"/>
      <c r="E433" s="440">
        <f>SUM(E423:E432)</f>
        <v>0</v>
      </c>
      <c r="F433" s="440"/>
      <c r="G433" s="440">
        <f>SUM(G423:G432)</f>
        <v>4800</v>
      </c>
      <c r="H433" s="440"/>
      <c r="I433" s="440">
        <f>SUM(I423:I432)</f>
        <v>0</v>
      </c>
      <c r="J433" s="440"/>
    </row>
    <row r="434" spans="1:10" x14ac:dyDescent="0.2">
      <c r="A434" s="441" t="s">
        <v>861</v>
      </c>
      <c r="B434" s="442"/>
      <c r="C434" s="442"/>
      <c r="D434" s="442"/>
      <c r="E434" s="442"/>
      <c r="F434" s="442"/>
      <c r="G434" s="442"/>
      <c r="H434" s="442"/>
      <c r="I434" s="442"/>
      <c r="J434" s="443"/>
    </row>
    <row r="435" spans="1:10" x14ac:dyDescent="0.2">
      <c r="A435" s="444" t="s">
        <v>862</v>
      </c>
      <c r="B435" s="445"/>
      <c r="C435" s="445"/>
      <c r="D435" s="445"/>
      <c r="E435" s="445"/>
      <c r="F435" s="445"/>
      <c r="G435" s="445"/>
      <c r="H435" s="445"/>
      <c r="I435" s="445"/>
      <c r="J435" s="446"/>
    </row>
    <row r="436" spans="1:10" x14ac:dyDescent="0.2">
      <c r="A436" s="444" t="s">
        <v>863</v>
      </c>
      <c r="B436" s="445"/>
      <c r="C436" s="445"/>
      <c r="D436" s="445"/>
      <c r="E436" s="445"/>
      <c r="F436" s="445"/>
      <c r="G436" s="445"/>
      <c r="H436" s="445"/>
      <c r="I436" s="445"/>
      <c r="J436" s="446"/>
    </row>
    <row r="437" spans="1:10" x14ac:dyDescent="0.2">
      <c r="A437" s="447" t="s">
        <v>864</v>
      </c>
      <c r="B437" s="448"/>
      <c r="C437" s="448"/>
      <c r="D437" s="448"/>
      <c r="E437" s="448"/>
      <c r="F437" s="448"/>
      <c r="G437" s="448"/>
      <c r="H437" s="448"/>
      <c r="I437" s="448"/>
      <c r="J437" s="449"/>
    </row>
    <row r="438" spans="1:10" ht="13.15" customHeight="1" x14ac:dyDescent="0.2">
      <c r="A438" s="324" t="s">
        <v>953</v>
      </c>
      <c r="B438" s="450"/>
      <c r="C438" s="450"/>
      <c r="D438" s="450"/>
      <c r="E438" s="450"/>
      <c r="F438" s="450"/>
      <c r="G438" s="450"/>
      <c r="H438" s="450"/>
      <c r="I438" s="450"/>
      <c r="J438" s="451"/>
    </row>
    <row r="439" spans="1:10" x14ac:dyDescent="0.2">
      <c r="A439" s="452"/>
      <c r="B439" s="554"/>
      <c r="C439" s="554"/>
      <c r="D439" s="554"/>
      <c r="E439" s="554"/>
      <c r="F439" s="554"/>
      <c r="G439" s="554"/>
      <c r="H439" s="554"/>
      <c r="I439" s="554"/>
      <c r="J439" s="454"/>
    </row>
    <row r="440" spans="1:10" x14ac:dyDescent="0.2">
      <c r="A440" s="452"/>
      <c r="B440" s="554"/>
      <c r="C440" s="554"/>
      <c r="D440" s="554"/>
      <c r="E440" s="554"/>
      <c r="F440" s="554"/>
      <c r="G440" s="554"/>
      <c r="H440" s="554"/>
      <c r="I440" s="554"/>
      <c r="J440" s="454"/>
    </row>
    <row r="441" spans="1:10" x14ac:dyDescent="0.2">
      <c r="A441" s="452"/>
      <c r="B441" s="554"/>
      <c r="C441" s="554"/>
      <c r="D441" s="554"/>
      <c r="E441" s="554"/>
      <c r="F441" s="554"/>
      <c r="G441" s="554"/>
      <c r="H441" s="554"/>
      <c r="I441" s="554"/>
      <c r="J441" s="454"/>
    </row>
    <row r="442" spans="1:10" x14ac:dyDescent="0.2">
      <c r="A442" s="452"/>
      <c r="B442" s="554"/>
      <c r="C442" s="554"/>
      <c r="D442" s="554"/>
      <c r="E442" s="554"/>
      <c r="F442" s="554"/>
      <c r="G442" s="554"/>
      <c r="H442" s="554"/>
      <c r="I442" s="554"/>
      <c r="J442" s="454"/>
    </row>
    <row r="443" spans="1:10" x14ac:dyDescent="0.2">
      <c r="A443" s="452"/>
      <c r="B443" s="554"/>
      <c r="C443" s="554"/>
      <c r="D443" s="554"/>
      <c r="E443" s="554"/>
      <c r="F443" s="554"/>
      <c r="G443" s="554"/>
      <c r="H443" s="554"/>
      <c r="I443" s="554"/>
      <c r="J443" s="454"/>
    </row>
    <row r="444" spans="1:10" x14ac:dyDescent="0.2">
      <c r="A444" s="452"/>
      <c r="B444" s="554"/>
      <c r="C444" s="554"/>
      <c r="D444" s="554"/>
      <c r="E444" s="554"/>
      <c r="F444" s="554"/>
      <c r="G444" s="554"/>
      <c r="H444" s="554"/>
      <c r="I444" s="554"/>
      <c r="J444" s="454"/>
    </row>
    <row r="445" spans="1:10" x14ac:dyDescent="0.2">
      <c r="A445" s="452"/>
      <c r="B445" s="554"/>
      <c r="C445" s="554"/>
      <c r="D445" s="554"/>
      <c r="E445" s="554"/>
      <c r="F445" s="554"/>
      <c r="G445" s="554"/>
      <c r="H445" s="554"/>
      <c r="I445" s="554"/>
      <c r="J445" s="454"/>
    </row>
    <row r="446" spans="1:10" x14ac:dyDescent="0.2">
      <c r="A446" s="452"/>
      <c r="B446" s="554"/>
      <c r="C446" s="554"/>
      <c r="D446" s="554"/>
      <c r="E446" s="554"/>
      <c r="F446" s="554"/>
      <c r="G446" s="554"/>
      <c r="H446" s="554"/>
      <c r="I446" s="554"/>
      <c r="J446" s="454"/>
    </row>
    <row r="447" spans="1:10" x14ac:dyDescent="0.2">
      <c r="A447" s="452"/>
      <c r="B447" s="554"/>
      <c r="C447" s="554"/>
      <c r="D447" s="554"/>
      <c r="E447" s="554"/>
      <c r="F447" s="554"/>
      <c r="G447" s="554"/>
      <c r="H447" s="554"/>
      <c r="I447" s="554"/>
      <c r="J447" s="454"/>
    </row>
    <row r="448" spans="1:10" x14ac:dyDescent="0.2">
      <c r="A448" s="452"/>
      <c r="B448" s="554"/>
      <c r="C448" s="554"/>
      <c r="D448" s="554"/>
      <c r="E448" s="554"/>
      <c r="F448" s="554"/>
      <c r="G448" s="554"/>
      <c r="H448" s="554"/>
      <c r="I448" s="554"/>
      <c r="J448" s="454"/>
    </row>
    <row r="449" spans="1:10" x14ac:dyDescent="0.2">
      <c r="A449" s="452"/>
      <c r="B449" s="554"/>
      <c r="C449" s="554"/>
      <c r="D449" s="554"/>
      <c r="E449" s="554"/>
      <c r="F449" s="554"/>
      <c r="G449" s="554"/>
      <c r="H449" s="554"/>
      <c r="I449" s="554"/>
      <c r="J449" s="454"/>
    </row>
    <row r="450" spans="1:10" x14ac:dyDescent="0.2">
      <c r="A450" s="452"/>
      <c r="B450" s="554"/>
      <c r="C450" s="554"/>
      <c r="D450" s="554"/>
      <c r="E450" s="554"/>
      <c r="F450" s="554"/>
      <c r="G450" s="554"/>
      <c r="H450" s="554"/>
      <c r="I450" s="554"/>
      <c r="J450" s="454"/>
    </row>
    <row r="451" spans="1:10" x14ac:dyDescent="0.2">
      <c r="A451" s="452"/>
      <c r="B451" s="554"/>
      <c r="C451" s="554"/>
      <c r="D451" s="554"/>
      <c r="E451" s="554"/>
      <c r="F451" s="554"/>
      <c r="G451" s="554"/>
      <c r="H451" s="554"/>
      <c r="I451" s="554"/>
      <c r="J451" s="454"/>
    </row>
    <row r="452" spans="1:10" x14ac:dyDescent="0.2">
      <c r="A452" s="452"/>
      <c r="B452" s="554"/>
      <c r="C452" s="554"/>
      <c r="D452" s="554"/>
      <c r="E452" s="554"/>
      <c r="F452" s="554"/>
      <c r="G452" s="554"/>
      <c r="H452" s="554"/>
      <c r="I452" s="554"/>
      <c r="J452" s="454"/>
    </row>
    <row r="453" spans="1:10" x14ac:dyDescent="0.2">
      <c r="A453" s="452"/>
      <c r="B453" s="554"/>
      <c r="C453" s="554"/>
      <c r="D453" s="554"/>
      <c r="E453" s="554"/>
      <c r="F453" s="554"/>
      <c r="G453" s="554"/>
      <c r="H453" s="554"/>
      <c r="I453" s="554"/>
      <c r="J453" s="454"/>
    </row>
    <row r="454" spans="1:10" x14ac:dyDescent="0.2">
      <c r="A454" s="452"/>
      <c r="B454" s="554"/>
      <c r="C454" s="554"/>
      <c r="D454" s="554"/>
      <c r="E454" s="554"/>
      <c r="F454" s="554"/>
      <c r="G454" s="554"/>
      <c r="H454" s="554"/>
      <c r="I454" s="554"/>
      <c r="J454" s="454"/>
    </row>
    <row r="455" spans="1:10" x14ac:dyDescent="0.2">
      <c r="A455" s="452"/>
      <c r="B455" s="554"/>
      <c r="C455" s="554"/>
      <c r="D455" s="554"/>
      <c r="E455" s="554"/>
      <c r="F455" s="554"/>
      <c r="G455" s="554"/>
      <c r="H455" s="554"/>
      <c r="I455" s="554"/>
      <c r="J455" s="454"/>
    </row>
    <row r="456" spans="1:10" x14ac:dyDescent="0.2">
      <c r="A456" s="452"/>
      <c r="B456" s="554"/>
      <c r="C456" s="554"/>
      <c r="D456" s="554"/>
      <c r="E456" s="554"/>
      <c r="F456" s="554"/>
      <c r="G456" s="554"/>
      <c r="H456" s="554"/>
      <c r="I456" s="554"/>
      <c r="J456" s="454"/>
    </row>
    <row r="457" spans="1:10" x14ac:dyDescent="0.2">
      <c r="A457" s="452"/>
      <c r="B457" s="554"/>
      <c r="C457" s="554"/>
      <c r="D457" s="554"/>
      <c r="E457" s="554"/>
      <c r="F457" s="554"/>
      <c r="G457" s="554"/>
      <c r="H457" s="554"/>
      <c r="I457" s="554"/>
      <c r="J457" s="454"/>
    </row>
    <row r="458" spans="1:10" x14ac:dyDescent="0.2">
      <c r="A458" s="452"/>
      <c r="B458" s="554"/>
      <c r="C458" s="554"/>
      <c r="D458" s="554"/>
      <c r="E458" s="554"/>
      <c r="F458" s="554"/>
      <c r="G458" s="554"/>
      <c r="H458" s="554"/>
      <c r="I458" s="554"/>
      <c r="J458" s="454"/>
    </row>
    <row r="459" spans="1:10" x14ac:dyDescent="0.2">
      <c r="A459" s="452"/>
      <c r="B459" s="554"/>
      <c r="C459" s="554"/>
      <c r="D459" s="554"/>
      <c r="E459" s="554"/>
      <c r="F459" s="554"/>
      <c r="G459" s="554"/>
      <c r="H459" s="554"/>
      <c r="I459" s="554"/>
      <c r="J459" s="454"/>
    </row>
    <row r="460" spans="1:10" x14ac:dyDescent="0.2">
      <c r="A460" s="452"/>
      <c r="B460" s="554"/>
      <c r="C460" s="554"/>
      <c r="D460" s="554"/>
      <c r="E460" s="554"/>
      <c r="F460" s="554"/>
      <c r="G460" s="554"/>
      <c r="H460" s="554"/>
      <c r="I460" s="554"/>
      <c r="J460" s="454"/>
    </row>
    <row r="461" spans="1:10" x14ac:dyDescent="0.2">
      <c r="A461" s="452"/>
      <c r="B461" s="554"/>
      <c r="C461" s="554"/>
      <c r="D461" s="554"/>
      <c r="E461" s="554"/>
      <c r="F461" s="554"/>
      <c r="G461" s="554"/>
      <c r="H461" s="554"/>
      <c r="I461" s="554"/>
      <c r="J461" s="454"/>
    </row>
    <row r="462" spans="1:10" x14ac:dyDescent="0.2">
      <c r="A462" s="452"/>
      <c r="B462" s="554"/>
      <c r="C462" s="554"/>
      <c r="D462" s="554"/>
      <c r="E462" s="554"/>
      <c r="F462" s="554"/>
      <c r="G462" s="554"/>
      <c r="H462" s="554"/>
      <c r="I462" s="554"/>
      <c r="J462" s="454"/>
    </row>
    <row r="463" spans="1:10" x14ac:dyDescent="0.2">
      <c r="A463" s="452"/>
      <c r="B463" s="554"/>
      <c r="C463" s="554"/>
      <c r="D463" s="554"/>
      <c r="E463" s="554"/>
      <c r="F463" s="554"/>
      <c r="G463" s="554"/>
      <c r="H463" s="554"/>
      <c r="I463" s="554"/>
      <c r="J463" s="454"/>
    </row>
    <row r="464" spans="1:10" x14ac:dyDescent="0.2">
      <c r="A464" s="452"/>
      <c r="B464" s="554"/>
      <c r="C464" s="554"/>
      <c r="D464" s="554"/>
      <c r="E464" s="554"/>
      <c r="F464" s="554"/>
      <c r="G464" s="554"/>
      <c r="H464" s="554"/>
      <c r="I464" s="554"/>
      <c r="J464" s="454"/>
    </row>
    <row r="465" spans="1:10" x14ac:dyDescent="0.2">
      <c r="A465" s="452"/>
      <c r="B465" s="554"/>
      <c r="C465" s="554"/>
      <c r="D465" s="554"/>
      <c r="E465" s="554"/>
      <c r="F465" s="554"/>
      <c r="G465" s="554"/>
      <c r="H465" s="554"/>
      <c r="I465" s="554"/>
      <c r="J465" s="454"/>
    </row>
    <row r="466" spans="1:10" x14ac:dyDescent="0.2">
      <c r="A466" s="452"/>
      <c r="B466" s="554"/>
      <c r="C466" s="554"/>
      <c r="D466" s="554"/>
      <c r="E466" s="554"/>
      <c r="F466" s="554"/>
      <c r="G466" s="554"/>
      <c r="H466" s="554"/>
      <c r="I466" s="554"/>
      <c r="J466" s="454"/>
    </row>
    <row r="467" spans="1:10" x14ac:dyDescent="0.2">
      <c r="A467" s="452"/>
      <c r="B467" s="554"/>
      <c r="C467" s="554"/>
      <c r="D467" s="554"/>
      <c r="E467" s="554"/>
      <c r="F467" s="554"/>
      <c r="G467" s="554"/>
      <c r="H467" s="554"/>
      <c r="I467" s="554"/>
      <c r="J467" s="454"/>
    </row>
    <row r="468" spans="1:10" x14ac:dyDescent="0.2">
      <c r="A468" s="452"/>
      <c r="B468" s="554"/>
      <c r="C468" s="554"/>
      <c r="D468" s="554"/>
      <c r="E468" s="554"/>
      <c r="F468" s="554"/>
      <c r="G468" s="554"/>
      <c r="H468" s="554"/>
      <c r="I468" s="554"/>
      <c r="J468" s="454"/>
    </row>
    <row r="469" spans="1:10" x14ac:dyDescent="0.2">
      <c r="A469" s="452"/>
      <c r="B469" s="554"/>
      <c r="C469" s="554"/>
      <c r="D469" s="554"/>
      <c r="E469" s="554"/>
      <c r="F469" s="554"/>
      <c r="G469" s="554"/>
      <c r="H469" s="554"/>
      <c r="I469" s="554"/>
      <c r="J469" s="454"/>
    </row>
    <row r="470" spans="1:10" x14ac:dyDescent="0.2">
      <c r="A470" s="452"/>
      <c r="B470" s="554"/>
      <c r="C470" s="554"/>
      <c r="D470" s="554"/>
      <c r="E470" s="554"/>
      <c r="F470" s="554"/>
      <c r="G470" s="554"/>
      <c r="H470" s="554"/>
      <c r="I470" s="554"/>
      <c r="J470" s="454"/>
    </row>
    <row r="471" spans="1:10" x14ac:dyDescent="0.2">
      <c r="A471" s="452"/>
      <c r="B471" s="554"/>
      <c r="C471" s="554"/>
      <c r="D471" s="554"/>
      <c r="E471" s="554"/>
      <c r="F471" s="554"/>
      <c r="G471" s="554"/>
      <c r="H471" s="554"/>
      <c r="I471" s="554"/>
      <c r="J471" s="454"/>
    </row>
    <row r="472" spans="1:10" x14ac:dyDescent="0.2">
      <c r="A472" s="455"/>
      <c r="B472" s="456"/>
      <c r="C472" s="456"/>
      <c r="D472" s="456"/>
      <c r="E472" s="456"/>
      <c r="F472" s="456"/>
      <c r="G472" s="456"/>
      <c r="H472" s="456"/>
      <c r="I472" s="456"/>
      <c r="J472" s="457"/>
    </row>
    <row r="474" spans="1:10" ht="15.75" x14ac:dyDescent="0.25">
      <c r="A474" s="382" t="s">
        <v>848</v>
      </c>
      <c r="B474" s="383"/>
      <c r="C474" s="383"/>
      <c r="D474" s="383"/>
      <c r="E474" s="383"/>
      <c r="F474" s="383"/>
      <c r="G474" s="383"/>
      <c r="H474" s="380" t="str">
        <f>'CONTACT INFORMATION'!$A$24</f>
        <v>Alameda</v>
      </c>
      <c r="I474" s="380"/>
      <c r="J474" s="381"/>
    </row>
    <row r="475" spans="1:10" ht="8.4499999999999993" customHeight="1" x14ac:dyDescent="0.2">
      <c r="A475" s="163"/>
      <c r="B475" s="163"/>
      <c r="C475" s="163"/>
      <c r="D475" s="163"/>
      <c r="E475" s="163"/>
      <c r="F475" s="163"/>
      <c r="G475" s="163"/>
      <c r="H475" s="163"/>
      <c r="I475" s="163"/>
      <c r="J475" s="163"/>
    </row>
    <row r="476" spans="1:10" ht="15" x14ac:dyDescent="0.25">
      <c r="A476" s="484" t="s">
        <v>880</v>
      </c>
      <c r="B476" s="485"/>
      <c r="C476" s="485"/>
      <c r="D476" s="485"/>
      <c r="E476" s="485"/>
      <c r="F476" s="485"/>
      <c r="G476" s="485"/>
      <c r="H476" s="485"/>
      <c r="I476" s="485"/>
      <c r="J476" s="486"/>
    </row>
    <row r="477" spans="1:10" x14ac:dyDescent="0.2">
      <c r="A477" s="487" t="s">
        <v>854</v>
      </c>
      <c r="B477" s="488"/>
      <c r="C477" s="488"/>
      <c r="D477" s="489"/>
      <c r="E477" s="490" t="s">
        <v>931</v>
      </c>
      <c r="F477" s="491"/>
      <c r="G477" s="491"/>
      <c r="H477" s="491"/>
      <c r="I477" s="491"/>
      <c r="J477" s="492"/>
    </row>
    <row r="478" spans="1:10" x14ac:dyDescent="0.2">
      <c r="A478" s="496" t="s">
        <v>853</v>
      </c>
      <c r="B478" s="497"/>
      <c r="C478" s="497"/>
      <c r="D478" s="498"/>
      <c r="E478" s="493"/>
      <c r="F478" s="494"/>
      <c r="G478" s="494"/>
      <c r="H478" s="494"/>
      <c r="I478" s="494"/>
      <c r="J478" s="495"/>
    </row>
    <row r="479" spans="1:10" x14ac:dyDescent="0.2">
      <c r="A479" s="474" t="s">
        <v>808</v>
      </c>
      <c r="B479" s="475"/>
      <c r="C479" s="475"/>
      <c r="D479" s="476"/>
      <c r="E479" s="477" t="s">
        <v>510</v>
      </c>
      <c r="F479" s="478"/>
      <c r="G479" s="478"/>
      <c r="H479" s="478"/>
      <c r="I479" s="478"/>
      <c r="J479" s="479"/>
    </row>
    <row r="480" spans="1:10" ht="27" customHeight="1" x14ac:dyDescent="0.2">
      <c r="A480" s="157"/>
      <c r="B480" s="228"/>
      <c r="C480" s="228"/>
      <c r="D480" s="228"/>
      <c r="E480" s="480" t="s">
        <v>535</v>
      </c>
      <c r="F480" s="481"/>
      <c r="G480" s="480" t="s">
        <v>533</v>
      </c>
      <c r="H480" s="481"/>
      <c r="I480" s="482" t="s">
        <v>849</v>
      </c>
      <c r="J480" s="483"/>
    </row>
    <row r="481" spans="1:10" x14ac:dyDescent="0.2">
      <c r="A481" s="463" t="s">
        <v>527</v>
      </c>
      <c r="B481" s="464"/>
      <c r="C481" s="464"/>
      <c r="D481" s="465"/>
      <c r="E481" s="466"/>
      <c r="F481" s="466"/>
      <c r="G481" s="466"/>
      <c r="H481" s="466"/>
      <c r="I481" s="467"/>
      <c r="J481" s="467"/>
    </row>
    <row r="482" spans="1:10" x14ac:dyDescent="0.2">
      <c r="A482" s="468" t="s">
        <v>528</v>
      </c>
      <c r="B482" s="469"/>
      <c r="C482" s="469"/>
      <c r="D482" s="470"/>
      <c r="E482" s="461"/>
      <c r="F482" s="461"/>
      <c r="G482" s="462"/>
      <c r="H482" s="462"/>
      <c r="I482" s="471"/>
      <c r="J482" s="471"/>
    </row>
    <row r="483" spans="1:10" x14ac:dyDescent="0.2">
      <c r="A483" s="463" t="s">
        <v>529</v>
      </c>
      <c r="B483" s="464"/>
      <c r="C483" s="464"/>
      <c r="D483" s="465"/>
      <c r="E483" s="466"/>
      <c r="F483" s="466"/>
      <c r="G483" s="466">
        <v>41410</v>
      </c>
      <c r="H483" s="466"/>
      <c r="I483" s="467"/>
      <c r="J483" s="467"/>
    </row>
    <row r="484" spans="1:10" x14ac:dyDescent="0.2">
      <c r="A484" s="468" t="s">
        <v>530</v>
      </c>
      <c r="B484" s="469"/>
      <c r="C484" s="469"/>
      <c r="D484" s="470"/>
      <c r="E484" s="502"/>
      <c r="F484" s="502"/>
      <c r="G484" s="462"/>
      <c r="H484" s="462"/>
      <c r="I484" s="471"/>
      <c r="J484" s="471"/>
    </row>
    <row r="485" spans="1:10" x14ac:dyDescent="0.2">
      <c r="A485" s="463" t="s">
        <v>531</v>
      </c>
      <c r="B485" s="464"/>
      <c r="C485" s="464"/>
      <c r="D485" s="465"/>
      <c r="E485" s="466"/>
      <c r="F485" s="466"/>
      <c r="G485" s="466"/>
      <c r="H485" s="466"/>
      <c r="I485" s="467"/>
      <c r="J485" s="467"/>
    </row>
    <row r="486" spans="1:10" x14ac:dyDescent="0.2">
      <c r="A486" s="468" t="s">
        <v>532</v>
      </c>
      <c r="B486" s="469"/>
      <c r="C486" s="469"/>
      <c r="D486" s="470"/>
      <c r="E486" s="461"/>
      <c r="F486" s="461"/>
      <c r="G486" s="462"/>
      <c r="H486" s="462"/>
      <c r="I486" s="471"/>
      <c r="J486" s="471"/>
    </row>
    <row r="487" spans="1:10" x14ac:dyDescent="0.2">
      <c r="A487" s="463" t="s">
        <v>537</v>
      </c>
      <c r="B487" s="464"/>
      <c r="C487" s="464"/>
      <c r="D487" s="465"/>
      <c r="E487" s="472"/>
      <c r="F487" s="472"/>
      <c r="G487" s="472"/>
      <c r="H487" s="472"/>
      <c r="I487" s="473"/>
      <c r="J487" s="473"/>
    </row>
    <row r="488" spans="1:10" x14ac:dyDescent="0.2">
      <c r="A488" s="458"/>
      <c r="B488" s="459"/>
      <c r="C488" s="459"/>
      <c r="D488" s="460"/>
      <c r="E488" s="461"/>
      <c r="F488" s="461"/>
      <c r="G488" s="462"/>
      <c r="H488" s="462"/>
      <c r="I488" s="462"/>
      <c r="J488" s="462"/>
    </row>
    <row r="489" spans="1:10" x14ac:dyDescent="0.2">
      <c r="A489" s="458"/>
      <c r="B489" s="459"/>
      <c r="C489" s="459"/>
      <c r="D489" s="460"/>
      <c r="E489" s="461"/>
      <c r="F489" s="461"/>
      <c r="G489" s="462"/>
      <c r="H489" s="462"/>
      <c r="I489" s="462"/>
      <c r="J489" s="462"/>
    </row>
    <row r="490" spans="1:10" x14ac:dyDescent="0.2">
      <c r="A490" s="458"/>
      <c r="B490" s="459"/>
      <c r="C490" s="459"/>
      <c r="D490" s="460"/>
      <c r="E490" s="461"/>
      <c r="F490" s="461"/>
      <c r="G490" s="462"/>
      <c r="H490" s="462"/>
      <c r="I490" s="462"/>
      <c r="J490" s="462"/>
    </row>
    <row r="491" spans="1:10" x14ac:dyDescent="0.2">
      <c r="A491" s="437" t="s">
        <v>534</v>
      </c>
      <c r="B491" s="438"/>
      <c r="C491" s="438"/>
      <c r="D491" s="439"/>
      <c r="E491" s="440">
        <f>SUM(E481:E490)</f>
        <v>0</v>
      </c>
      <c r="F491" s="440"/>
      <c r="G491" s="440">
        <f>SUM(G481:G490)</f>
        <v>41410</v>
      </c>
      <c r="H491" s="440"/>
      <c r="I491" s="440">
        <f>SUM(I481:I490)</f>
        <v>0</v>
      </c>
      <c r="J491" s="440"/>
    </row>
    <row r="492" spans="1:10" x14ac:dyDescent="0.2">
      <c r="A492" s="441" t="s">
        <v>861</v>
      </c>
      <c r="B492" s="442"/>
      <c r="C492" s="442"/>
      <c r="D492" s="442"/>
      <c r="E492" s="442"/>
      <c r="F492" s="442"/>
      <c r="G492" s="442"/>
      <c r="H492" s="442"/>
      <c r="I492" s="442"/>
      <c r="J492" s="443"/>
    </row>
    <row r="493" spans="1:10" x14ac:dyDescent="0.2">
      <c r="A493" s="444" t="s">
        <v>862</v>
      </c>
      <c r="B493" s="445"/>
      <c r="C493" s="445"/>
      <c r="D493" s="445"/>
      <c r="E493" s="445"/>
      <c r="F493" s="445"/>
      <c r="G493" s="445"/>
      <c r="H493" s="445"/>
      <c r="I493" s="445"/>
      <c r="J493" s="446"/>
    </row>
    <row r="494" spans="1:10" x14ac:dyDescent="0.2">
      <c r="A494" s="444" t="s">
        <v>863</v>
      </c>
      <c r="B494" s="445"/>
      <c r="C494" s="445"/>
      <c r="D494" s="445"/>
      <c r="E494" s="445"/>
      <c r="F494" s="445"/>
      <c r="G494" s="445"/>
      <c r="H494" s="445"/>
      <c r="I494" s="445"/>
      <c r="J494" s="446"/>
    </row>
    <row r="495" spans="1:10" x14ac:dyDescent="0.2">
      <c r="A495" s="447" t="s">
        <v>864</v>
      </c>
      <c r="B495" s="448"/>
      <c r="C495" s="448"/>
      <c r="D495" s="448"/>
      <c r="E495" s="448"/>
      <c r="F495" s="448"/>
      <c r="G495" s="448"/>
      <c r="H495" s="448"/>
      <c r="I495" s="448"/>
      <c r="J495" s="449"/>
    </row>
    <row r="496" spans="1:10" x14ac:dyDescent="0.2">
      <c r="A496" s="324" t="s">
        <v>939</v>
      </c>
      <c r="B496" s="450"/>
      <c r="C496" s="450"/>
      <c r="D496" s="450"/>
      <c r="E496" s="450"/>
      <c r="F496" s="450"/>
      <c r="G496" s="450"/>
      <c r="H496" s="450"/>
      <c r="I496" s="450"/>
      <c r="J496" s="451"/>
    </row>
    <row r="497" spans="1:10" x14ac:dyDescent="0.2">
      <c r="A497" s="452"/>
      <c r="B497" s="554"/>
      <c r="C497" s="554"/>
      <c r="D497" s="554"/>
      <c r="E497" s="554"/>
      <c r="F497" s="554"/>
      <c r="G497" s="554"/>
      <c r="H497" s="554"/>
      <c r="I497" s="554"/>
      <c r="J497" s="454"/>
    </row>
    <row r="498" spans="1:10" x14ac:dyDescent="0.2">
      <c r="A498" s="452"/>
      <c r="B498" s="554"/>
      <c r="C498" s="554"/>
      <c r="D498" s="554"/>
      <c r="E498" s="554"/>
      <c r="F498" s="554"/>
      <c r="G498" s="554"/>
      <c r="H498" s="554"/>
      <c r="I498" s="554"/>
      <c r="J498" s="454"/>
    </row>
    <row r="499" spans="1:10" x14ac:dyDescent="0.2">
      <c r="A499" s="452"/>
      <c r="B499" s="554"/>
      <c r="C499" s="554"/>
      <c r="D499" s="554"/>
      <c r="E499" s="554"/>
      <c r="F499" s="554"/>
      <c r="G499" s="554"/>
      <c r="H499" s="554"/>
      <c r="I499" s="554"/>
      <c r="J499" s="454"/>
    </row>
    <row r="500" spans="1:10" x14ac:dyDescent="0.2">
      <c r="A500" s="452"/>
      <c r="B500" s="554"/>
      <c r="C500" s="554"/>
      <c r="D500" s="554"/>
      <c r="E500" s="554"/>
      <c r="F500" s="554"/>
      <c r="G500" s="554"/>
      <c r="H500" s="554"/>
      <c r="I500" s="554"/>
      <c r="J500" s="454"/>
    </row>
    <row r="501" spans="1:10" x14ac:dyDescent="0.2">
      <c r="A501" s="452"/>
      <c r="B501" s="554"/>
      <c r="C501" s="554"/>
      <c r="D501" s="554"/>
      <c r="E501" s="554"/>
      <c r="F501" s="554"/>
      <c r="G501" s="554"/>
      <c r="H501" s="554"/>
      <c r="I501" s="554"/>
      <c r="J501" s="454"/>
    </row>
    <row r="502" spans="1:10" x14ac:dyDescent="0.2">
      <c r="A502" s="452"/>
      <c r="B502" s="554"/>
      <c r="C502" s="554"/>
      <c r="D502" s="554"/>
      <c r="E502" s="554"/>
      <c r="F502" s="554"/>
      <c r="G502" s="554"/>
      <c r="H502" s="554"/>
      <c r="I502" s="554"/>
      <c r="J502" s="454"/>
    </row>
    <row r="503" spans="1:10" x14ac:dyDescent="0.2">
      <c r="A503" s="452"/>
      <c r="B503" s="554"/>
      <c r="C503" s="554"/>
      <c r="D503" s="554"/>
      <c r="E503" s="554"/>
      <c r="F503" s="554"/>
      <c r="G503" s="554"/>
      <c r="H503" s="554"/>
      <c r="I503" s="554"/>
      <c r="J503" s="454"/>
    </row>
    <row r="504" spans="1:10" x14ac:dyDescent="0.2">
      <c r="A504" s="452"/>
      <c r="B504" s="554"/>
      <c r="C504" s="554"/>
      <c r="D504" s="554"/>
      <c r="E504" s="554"/>
      <c r="F504" s="554"/>
      <c r="G504" s="554"/>
      <c r="H504" s="554"/>
      <c r="I504" s="554"/>
      <c r="J504" s="454"/>
    </row>
    <row r="505" spans="1:10" x14ac:dyDescent="0.2">
      <c r="A505" s="452"/>
      <c r="B505" s="554"/>
      <c r="C505" s="554"/>
      <c r="D505" s="554"/>
      <c r="E505" s="554"/>
      <c r="F505" s="554"/>
      <c r="G505" s="554"/>
      <c r="H505" s="554"/>
      <c r="I505" s="554"/>
      <c r="J505" s="454"/>
    </row>
    <row r="506" spans="1:10" x14ac:dyDescent="0.2">
      <c r="A506" s="452"/>
      <c r="B506" s="554"/>
      <c r="C506" s="554"/>
      <c r="D506" s="554"/>
      <c r="E506" s="554"/>
      <c r="F506" s="554"/>
      <c r="G506" s="554"/>
      <c r="H506" s="554"/>
      <c r="I506" s="554"/>
      <c r="J506" s="454"/>
    </row>
    <row r="507" spans="1:10" x14ac:dyDescent="0.2">
      <c r="A507" s="452"/>
      <c r="B507" s="554"/>
      <c r="C507" s="554"/>
      <c r="D507" s="554"/>
      <c r="E507" s="554"/>
      <c r="F507" s="554"/>
      <c r="G507" s="554"/>
      <c r="H507" s="554"/>
      <c r="I507" s="554"/>
      <c r="J507" s="454"/>
    </row>
    <row r="508" spans="1:10" x14ac:dyDescent="0.2">
      <c r="A508" s="452"/>
      <c r="B508" s="554"/>
      <c r="C508" s="554"/>
      <c r="D508" s="554"/>
      <c r="E508" s="554"/>
      <c r="F508" s="554"/>
      <c r="G508" s="554"/>
      <c r="H508" s="554"/>
      <c r="I508" s="554"/>
      <c r="J508" s="454"/>
    </row>
    <row r="509" spans="1:10" x14ac:dyDescent="0.2">
      <c r="A509" s="452"/>
      <c r="B509" s="554"/>
      <c r="C509" s="554"/>
      <c r="D509" s="554"/>
      <c r="E509" s="554"/>
      <c r="F509" s="554"/>
      <c r="G509" s="554"/>
      <c r="H509" s="554"/>
      <c r="I509" s="554"/>
      <c r="J509" s="454"/>
    </row>
    <row r="510" spans="1:10" x14ac:dyDescent="0.2">
      <c r="A510" s="452"/>
      <c r="B510" s="554"/>
      <c r="C510" s="554"/>
      <c r="D510" s="554"/>
      <c r="E510" s="554"/>
      <c r="F510" s="554"/>
      <c r="G510" s="554"/>
      <c r="H510" s="554"/>
      <c r="I510" s="554"/>
      <c r="J510" s="454"/>
    </row>
    <row r="511" spans="1:10" x14ac:dyDescent="0.2">
      <c r="A511" s="452"/>
      <c r="B511" s="554"/>
      <c r="C511" s="554"/>
      <c r="D511" s="554"/>
      <c r="E511" s="554"/>
      <c r="F511" s="554"/>
      <c r="G511" s="554"/>
      <c r="H511" s="554"/>
      <c r="I511" s="554"/>
      <c r="J511" s="454"/>
    </row>
    <row r="512" spans="1:10" x14ac:dyDescent="0.2">
      <c r="A512" s="452"/>
      <c r="B512" s="554"/>
      <c r="C512" s="554"/>
      <c r="D512" s="554"/>
      <c r="E512" s="554"/>
      <c r="F512" s="554"/>
      <c r="G512" s="554"/>
      <c r="H512" s="554"/>
      <c r="I512" s="554"/>
      <c r="J512" s="454"/>
    </row>
    <row r="513" spans="1:10" x14ac:dyDescent="0.2">
      <c r="A513" s="452"/>
      <c r="B513" s="554"/>
      <c r="C513" s="554"/>
      <c r="D513" s="554"/>
      <c r="E513" s="554"/>
      <c r="F513" s="554"/>
      <c r="G513" s="554"/>
      <c r="H513" s="554"/>
      <c r="I513" s="554"/>
      <c r="J513" s="454"/>
    </row>
    <row r="514" spans="1:10" x14ac:dyDescent="0.2">
      <c r="A514" s="452"/>
      <c r="B514" s="554"/>
      <c r="C514" s="554"/>
      <c r="D514" s="554"/>
      <c r="E514" s="554"/>
      <c r="F514" s="554"/>
      <c r="G514" s="554"/>
      <c r="H514" s="554"/>
      <c r="I514" s="554"/>
      <c r="J514" s="454"/>
    </row>
    <row r="515" spans="1:10" x14ac:dyDescent="0.2">
      <c r="A515" s="452"/>
      <c r="B515" s="554"/>
      <c r="C515" s="554"/>
      <c r="D515" s="554"/>
      <c r="E515" s="554"/>
      <c r="F515" s="554"/>
      <c r="G515" s="554"/>
      <c r="H515" s="554"/>
      <c r="I515" s="554"/>
      <c r="J515" s="454"/>
    </row>
    <row r="516" spans="1:10" x14ac:dyDescent="0.2">
      <c r="A516" s="452"/>
      <c r="B516" s="554"/>
      <c r="C516" s="554"/>
      <c r="D516" s="554"/>
      <c r="E516" s="554"/>
      <c r="F516" s="554"/>
      <c r="G516" s="554"/>
      <c r="H516" s="554"/>
      <c r="I516" s="554"/>
      <c r="J516" s="454"/>
    </row>
    <row r="517" spans="1:10" x14ac:dyDescent="0.2">
      <c r="A517" s="452"/>
      <c r="B517" s="554"/>
      <c r="C517" s="554"/>
      <c r="D517" s="554"/>
      <c r="E517" s="554"/>
      <c r="F517" s="554"/>
      <c r="G517" s="554"/>
      <c r="H517" s="554"/>
      <c r="I517" s="554"/>
      <c r="J517" s="454"/>
    </row>
    <row r="518" spans="1:10" x14ac:dyDescent="0.2">
      <c r="A518" s="452"/>
      <c r="B518" s="554"/>
      <c r="C518" s="554"/>
      <c r="D518" s="554"/>
      <c r="E518" s="554"/>
      <c r="F518" s="554"/>
      <c r="G518" s="554"/>
      <c r="H518" s="554"/>
      <c r="I518" s="554"/>
      <c r="J518" s="454"/>
    </row>
    <row r="519" spans="1:10" x14ac:dyDescent="0.2">
      <c r="A519" s="452"/>
      <c r="B519" s="554"/>
      <c r="C519" s="554"/>
      <c r="D519" s="554"/>
      <c r="E519" s="554"/>
      <c r="F519" s="554"/>
      <c r="G519" s="554"/>
      <c r="H519" s="554"/>
      <c r="I519" s="554"/>
      <c r="J519" s="454"/>
    </row>
    <row r="520" spans="1:10" x14ac:dyDescent="0.2">
      <c r="A520" s="452"/>
      <c r="B520" s="554"/>
      <c r="C520" s="554"/>
      <c r="D520" s="554"/>
      <c r="E520" s="554"/>
      <c r="F520" s="554"/>
      <c r="G520" s="554"/>
      <c r="H520" s="554"/>
      <c r="I520" s="554"/>
      <c r="J520" s="454"/>
    </row>
    <row r="521" spans="1:10" x14ac:dyDescent="0.2">
      <c r="A521" s="452"/>
      <c r="B521" s="554"/>
      <c r="C521" s="554"/>
      <c r="D521" s="554"/>
      <c r="E521" s="554"/>
      <c r="F521" s="554"/>
      <c r="G521" s="554"/>
      <c r="H521" s="554"/>
      <c r="I521" s="554"/>
      <c r="J521" s="454"/>
    </row>
    <row r="522" spans="1:10" x14ac:dyDescent="0.2">
      <c r="A522" s="452"/>
      <c r="B522" s="554"/>
      <c r="C522" s="554"/>
      <c r="D522" s="554"/>
      <c r="E522" s="554"/>
      <c r="F522" s="554"/>
      <c r="G522" s="554"/>
      <c r="H522" s="554"/>
      <c r="I522" s="554"/>
      <c r="J522" s="454"/>
    </row>
    <row r="523" spans="1:10" x14ac:dyDescent="0.2">
      <c r="A523" s="452"/>
      <c r="B523" s="554"/>
      <c r="C523" s="554"/>
      <c r="D523" s="554"/>
      <c r="E523" s="554"/>
      <c r="F523" s="554"/>
      <c r="G523" s="554"/>
      <c r="H523" s="554"/>
      <c r="I523" s="554"/>
      <c r="J523" s="454"/>
    </row>
    <row r="524" spans="1:10" x14ac:dyDescent="0.2">
      <c r="A524" s="452"/>
      <c r="B524" s="554"/>
      <c r="C524" s="554"/>
      <c r="D524" s="554"/>
      <c r="E524" s="554"/>
      <c r="F524" s="554"/>
      <c r="G524" s="554"/>
      <c r="H524" s="554"/>
      <c r="I524" s="554"/>
      <c r="J524" s="454"/>
    </row>
    <row r="525" spans="1:10" x14ac:dyDescent="0.2">
      <c r="A525" s="452"/>
      <c r="B525" s="554"/>
      <c r="C525" s="554"/>
      <c r="D525" s="554"/>
      <c r="E525" s="554"/>
      <c r="F525" s="554"/>
      <c r="G525" s="554"/>
      <c r="H525" s="554"/>
      <c r="I525" s="554"/>
      <c r="J525" s="454"/>
    </row>
    <row r="526" spans="1:10" x14ac:dyDescent="0.2">
      <c r="A526" s="452"/>
      <c r="B526" s="554"/>
      <c r="C526" s="554"/>
      <c r="D526" s="554"/>
      <c r="E526" s="554"/>
      <c r="F526" s="554"/>
      <c r="G526" s="554"/>
      <c r="H526" s="554"/>
      <c r="I526" s="554"/>
      <c r="J526" s="454"/>
    </row>
    <row r="527" spans="1:10" x14ac:dyDescent="0.2">
      <c r="A527" s="452"/>
      <c r="B527" s="554"/>
      <c r="C527" s="554"/>
      <c r="D527" s="554"/>
      <c r="E527" s="554"/>
      <c r="F527" s="554"/>
      <c r="G527" s="554"/>
      <c r="H527" s="554"/>
      <c r="I527" s="554"/>
      <c r="J527" s="454"/>
    </row>
    <row r="528" spans="1:10" x14ac:dyDescent="0.2">
      <c r="A528" s="452"/>
      <c r="B528" s="554"/>
      <c r="C528" s="554"/>
      <c r="D528" s="554"/>
      <c r="E528" s="554"/>
      <c r="F528" s="554"/>
      <c r="G528" s="554"/>
      <c r="H528" s="554"/>
      <c r="I528" s="554"/>
      <c r="J528" s="454"/>
    </row>
    <row r="529" spans="1:10" x14ac:dyDescent="0.2">
      <c r="A529" s="452"/>
      <c r="B529" s="554"/>
      <c r="C529" s="554"/>
      <c r="D529" s="554"/>
      <c r="E529" s="554"/>
      <c r="F529" s="554"/>
      <c r="G529" s="554"/>
      <c r="H529" s="554"/>
      <c r="I529" s="554"/>
      <c r="J529" s="454"/>
    </row>
    <row r="530" spans="1:10" x14ac:dyDescent="0.2">
      <c r="A530" s="455"/>
      <c r="B530" s="456"/>
      <c r="C530" s="456"/>
      <c r="D530" s="456"/>
      <c r="E530" s="456"/>
      <c r="F530" s="456"/>
      <c r="G530" s="456"/>
      <c r="H530" s="456"/>
      <c r="I530" s="456"/>
      <c r="J530" s="457"/>
    </row>
    <row r="532" spans="1:10" ht="15.75" x14ac:dyDescent="0.25">
      <c r="A532" s="382" t="s">
        <v>848</v>
      </c>
      <c r="B532" s="383"/>
      <c r="C532" s="383"/>
      <c r="D532" s="383"/>
      <c r="E532" s="383"/>
      <c r="F532" s="383"/>
      <c r="G532" s="383"/>
      <c r="H532" s="380" t="str">
        <f>'CONTACT INFORMATION'!$A$24</f>
        <v>Alameda</v>
      </c>
      <c r="I532" s="380"/>
      <c r="J532" s="381"/>
    </row>
    <row r="533" spans="1:10" ht="8.1" customHeight="1" x14ac:dyDescent="0.2">
      <c r="A533" s="163"/>
      <c r="B533" s="163"/>
      <c r="C533" s="163"/>
      <c r="D533" s="163"/>
      <c r="E533" s="163"/>
      <c r="F533" s="163"/>
      <c r="G533" s="163"/>
      <c r="H533" s="163"/>
      <c r="I533" s="163"/>
      <c r="J533" s="163"/>
    </row>
    <row r="534" spans="1:10" ht="15" x14ac:dyDescent="0.25">
      <c r="A534" s="484" t="s">
        <v>881</v>
      </c>
      <c r="B534" s="485"/>
      <c r="C534" s="485"/>
      <c r="D534" s="485"/>
      <c r="E534" s="485"/>
      <c r="F534" s="485"/>
      <c r="G534" s="485"/>
      <c r="H534" s="485"/>
      <c r="I534" s="485"/>
      <c r="J534" s="486"/>
    </row>
    <row r="535" spans="1:10" x14ac:dyDescent="0.2">
      <c r="A535" s="487" t="s">
        <v>854</v>
      </c>
      <c r="B535" s="488"/>
      <c r="C535" s="488"/>
      <c r="D535" s="489"/>
      <c r="E535" s="555" t="s">
        <v>954</v>
      </c>
      <c r="F535" s="556"/>
      <c r="G535" s="556"/>
      <c r="H535" s="556"/>
      <c r="I535" s="556"/>
      <c r="J535" s="556"/>
    </row>
    <row r="536" spans="1:10" x14ac:dyDescent="0.2">
      <c r="A536" s="496" t="s">
        <v>853</v>
      </c>
      <c r="B536" s="497"/>
      <c r="C536" s="497"/>
      <c r="D536" s="498"/>
      <c r="E536" s="557"/>
      <c r="F536" s="558"/>
      <c r="G536" s="558"/>
      <c r="H536" s="558"/>
      <c r="I536" s="558"/>
      <c r="J536" s="558"/>
    </row>
    <row r="537" spans="1:10" x14ac:dyDescent="0.2">
      <c r="A537" s="474" t="s">
        <v>808</v>
      </c>
      <c r="B537" s="475"/>
      <c r="C537" s="475"/>
      <c r="D537" s="476"/>
      <c r="E537" s="477" t="s">
        <v>510</v>
      </c>
      <c r="F537" s="478"/>
      <c r="G537" s="478"/>
      <c r="H537" s="478"/>
      <c r="I537" s="478"/>
      <c r="J537" s="479"/>
    </row>
    <row r="538" spans="1:10" ht="27" customHeight="1" x14ac:dyDescent="0.2">
      <c r="A538" s="157"/>
      <c r="B538" s="230"/>
      <c r="C538" s="230"/>
      <c r="D538" s="230"/>
      <c r="E538" s="480" t="s">
        <v>535</v>
      </c>
      <c r="F538" s="481"/>
      <c r="G538" s="480" t="s">
        <v>533</v>
      </c>
      <c r="H538" s="481"/>
      <c r="I538" s="482" t="s">
        <v>849</v>
      </c>
      <c r="J538" s="483"/>
    </row>
    <row r="539" spans="1:10" x14ac:dyDescent="0.2">
      <c r="A539" s="463" t="s">
        <v>527</v>
      </c>
      <c r="B539" s="464"/>
      <c r="C539" s="464"/>
      <c r="D539" s="465"/>
      <c r="E539" s="466"/>
      <c r="F539" s="466"/>
      <c r="G539" s="466"/>
      <c r="H539" s="466"/>
      <c r="I539" s="467"/>
      <c r="J539" s="467"/>
    </row>
    <row r="540" spans="1:10" x14ac:dyDescent="0.2">
      <c r="A540" s="468" t="s">
        <v>528</v>
      </c>
      <c r="B540" s="469"/>
      <c r="C540" s="469"/>
      <c r="D540" s="470"/>
      <c r="E540" s="461"/>
      <c r="F540" s="461"/>
      <c r="G540" s="462"/>
      <c r="H540" s="462"/>
      <c r="I540" s="471"/>
      <c r="J540" s="471"/>
    </row>
    <row r="541" spans="1:10" x14ac:dyDescent="0.2">
      <c r="A541" s="463" t="s">
        <v>529</v>
      </c>
      <c r="B541" s="464"/>
      <c r="C541" s="464"/>
      <c r="D541" s="465"/>
      <c r="E541" s="231"/>
      <c r="F541" s="231"/>
      <c r="G541" s="466">
        <v>88889</v>
      </c>
      <c r="H541" s="466"/>
      <c r="I541" s="467"/>
      <c r="J541" s="467"/>
    </row>
    <row r="542" spans="1:10" x14ac:dyDescent="0.2">
      <c r="A542" s="468" t="s">
        <v>530</v>
      </c>
      <c r="B542" s="469"/>
      <c r="C542" s="469"/>
      <c r="D542" s="470"/>
      <c r="G542" s="462"/>
      <c r="H542" s="462"/>
      <c r="I542" s="471"/>
      <c r="J542" s="471"/>
    </row>
    <row r="543" spans="1:10" x14ac:dyDescent="0.2">
      <c r="A543" s="463" t="s">
        <v>531</v>
      </c>
      <c r="B543" s="464"/>
      <c r="C543" s="464"/>
      <c r="D543" s="465"/>
      <c r="E543" s="466"/>
      <c r="F543" s="466"/>
      <c r="G543" s="466"/>
      <c r="H543" s="466"/>
      <c r="I543" s="467"/>
      <c r="J543" s="467"/>
    </row>
    <row r="544" spans="1:10" x14ac:dyDescent="0.2">
      <c r="A544" s="468" t="s">
        <v>532</v>
      </c>
      <c r="B544" s="469"/>
      <c r="C544" s="469"/>
      <c r="D544" s="470"/>
      <c r="E544" s="461"/>
      <c r="F544" s="461"/>
      <c r="G544" s="462"/>
      <c r="H544" s="462"/>
      <c r="I544" s="471"/>
      <c r="J544" s="471"/>
    </row>
    <row r="545" spans="1:10" x14ac:dyDescent="0.2">
      <c r="A545" s="463" t="s">
        <v>537</v>
      </c>
      <c r="B545" s="464"/>
      <c r="C545" s="464"/>
      <c r="D545" s="465"/>
      <c r="E545" s="472"/>
      <c r="F545" s="472"/>
      <c r="G545" s="472"/>
      <c r="H545" s="472"/>
      <c r="I545" s="473"/>
      <c r="J545" s="473"/>
    </row>
    <row r="546" spans="1:10" x14ac:dyDescent="0.2">
      <c r="A546" s="458"/>
      <c r="B546" s="459"/>
      <c r="C546" s="459"/>
      <c r="D546" s="460"/>
      <c r="E546" s="461"/>
      <c r="F546" s="461"/>
      <c r="G546" s="462"/>
      <c r="H546" s="462"/>
      <c r="I546" s="462"/>
      <c r="J546" s="462"/>
    </row>
    <row r="547" spans="1:10" x14ac:dyDescent="0.2">
      <c r="A547" s="458"/>
      <c r="B547" s="459"/>
      <c r="C547" s="459"/>
      <c r="D547" s="460"/>
      <c r="E547" s="461"/>
      <c r="F547" s="461"/>
      <c r="G547" s="462"/>
      <c r="H547" s="462"/>
      <c r="I547" s="462"/>
      <c r="J547" s="462"/>
    </row>
    <row r="548" spans="1:10" x14ac:dyDescent="0.2">
      <c r="A548" s="458"/>
      <c r="B548" s="459"/>
      <c r="C548" s="459"/>
      <c r="D548" s="460"/>
      <c r="E548" s="461"/>
      <c r="F548" s="461"/>
      <c r="G548" s="462"/>
      <c r="H548" s="462"/>
      <c r="I548" s="462"/>
      <c r="J548" s="462"/>
    </row>
    <row r="549" spans="1:10" x14ac:dyDescent="0.2">
      <c r="A549" s="437" t="s">
        <v>534</v>
      </c>
      <c r="B549" s="438"/>
      <c r="C549" s="438"/>
      <c r="D549" s="439"/>
      <c r="E549" s="440">
        <f>SUM(E539:E548)</f>
        <v>0</v>
      </c>
      <c r="F549" s="440"/>
      <c r="G549" s="440">
        <f>SUM(G539:G548)</f>
        <v>88889</v>
      </c>
      <c r="H549" s="440"/>
      <c r="I549" s="440">
        <f>SUM(I539:I548)</f>
        <v>0</v>
      </c>
      <c r="J549" s="440"/>
    </row>
    <row r="550" spans="1:10" x14ac:dyDescent="0.2">
      <c r="A550" s="441" t="s">
        <v>861</v>
      </c>
      <c r="B550" s="442"/>
      <c r="C550" s="442"/>
      <c r="D550" s="442"/>
      <c r="E550" s="442"/>
      <c r="F550" s="442"/>
      <c r="G550" s="442"/>
      <c r="H550" s="442"/>
      <c r="I550" s="442"/>
      <c r="J550" s="443"/>
    </row>
    <row r="551" spans="1:10" x14ac:dyDescent="0.2">
      <c r="A551" s="444" t="s">
        <v>862</v>
      </c>
      <c r="B551" s="445"/>
      <c r="C551" s="445"/>
      <c r="D551" s="445"/>
      <c r="E551" s="445"/>
      <c r="F551" s="445"/>
      <c r="G551" s="445"/>
      <c r="H551" s="445"/>
      <c r="I551" s="445"/>
      <c r="J551" s="446"/>
    </row>
    <row r="552" spans="1:10" x14ac:dyDescent="0.2">
      <c r="A552" s="444" t="s">
        <v>863</v>
      </c>
      <c r="B552" s="445"/>
      <c r="C552" s="445"/>
      <c r="D552" s="445"/>
      <c r="E552" s="445"/>
      <c r="F552" s="445"/>
      <c r="G552" s="445"/>
      <c r="H552" s="445"/>
      <c r="I552" s="445"/>
      <c r="J552" s="446"/>
    </row>
    <row r="553" spans="1:10" x14ac:dyDescent="0.2">
      <c r="A553" s="447" t="s">
        <v>864</v>
      </c>
      <c r="B553" s="448"/>
      <c r="C553" s="448"/>
      <c r="D553" s="448"/>
      <c r="E553" s="448"/>
      <c r="F553" s="448"/>
      <c r="G553" s="448"/>
      <c r="H553" s="448"/>
      <c r="I553" s="448"/>
      <c r="J553" s="449"/>
    </row>
    <row r="554" spans="1:10" x14ac:dyDescent="0.2">
      <c r="A554" s="324" t="s">
        <v>955</v>
      </c>
      <c r="B554" s="450"/>
      <c r="C554" s="450"/>
      <c r="D554" s="450"/>
      <c r="E554" s="450"/>
      <c r="F554" s="450"/>
      <c r="G554" s="450"/>
      <c r="H554" s="450"/>
      <c r="I554" s="450"/>
      <c r="J554" s="451"/>
    </row>
    <row r="555" spans="1:10" x14ac:dyDescent="0.2">
      <c r="A555" s="452"/>
      <c r="B555" s="554"/>
      <c r="C555" s="554"/>
      <c r="D555" s="554"/>
      <c r="E555" s="554"/>
      <c r="F555" s="554"/>
      <c r="G555" s="554"/>
      <c r="H555" s="554"/>
      <c r="I555" s="554"/>
      <c r="J555" s="454"/>
    </row>
    <row r="556" spans="1:10" x14ac:dyDescent="0.2">
      <c r="A556" s="452"/>
      <c r="B556" s="554"/>
      <c r="C556" s="554"/>
      <c r="D556" s="554"/>
      <c r="E556" s="554"/>
      <c r="F556" s="554"/>
      <c r="G556" s="554"/>
      <c r="H556" s="554"/>
      <c r="I556" s="554"/>
      <c r="J556" s="454"/>
    </row>
    <row r="557" spans="1:10" x14ac:dyDescent="0.2">
      <c r="A557" s="452"/>
      <c r="B557" s="554"/>
      <c r="C557" s="554"/>
      <c r="D557" s="554"/>
      <c r="E557" s="554"/>
      <c r="F557" s="554"/>
      <c r="G557" s="554"/>
      <c r="H557" s="554"/>
      <c r="I557" s="554"/>
      <c r="J557" s="454"/>
    </row>
    <row r="558" spans="1:10" x14ac:dyDescent="0.2">
      <c r="A558" s="452"/>
      <c r="B558" s="554"/>
      <c r="C558" s="554"/>
      <c r="D558" s="554"/>
      <c r="E558" s="554"/>
      <c r="F558" s="554"/>
      <c r="G558" s="554"/>
      <c r="H558" s="554"/>
      <c r="I558" s="554"/>
      <c r="J558" s="454"/>
    </row>
    <row r="559" spans="1:10" x14ac:dyDescent="0.2">
      <c r="A559" s="452"/>
      <c r="B559" s="554"/>
      <c r="C559" s="554"/>
      <c r="D559" s="554"/>
      <c r="E559" s="554"/>
      <c r="F559" s="554"/>
      <c r="G559" s="554"/>
      <c r="H559" s="554"/>
      <c r="I559" s="554"/>
      <c r="J559" s="454"/>
    </row>
    <row r="560" spans="1:10" x14ac:dyDescent="0.2">
      <c r="A560" s="452"/>
      <c r="B560" s="554"/>
      <c r="C560" s="554"/>
      <c r="D560" s="554"/>
      <c r="E560" s="554"/>
      <c r="F560" s="554"/>
      <c r="G560" s="554"/>
      <c r="H560" s="554"/>
      <c r="I560" s="554"/>
      <c r="J560" s="454"/>
    </row>
    <row r="561" spans="1:10" x14ac:dyDescent="0.2">
      <c r="A561" s="452"/>
      <c r="B561" s="554"/>
      <c r="C561" s="554"/>
      <c r="D561" s="554"/>
      <c r="E561" s="554"/>
      <c r="F561" s="554"/>
      <c r="G561" s="554"/>
      <c r="H561" s="554"/>
      <c r="I561" s="554"/>
      <c r="J561" s="454"/>
    </row>
    <row r="562" spans="1:10" x14ac:dyDescent="0.2">
      <c r="A562" s="452"/>
      <c r="B562" s="554"/>
      <c r="C562" s="554"/>
      <c r="D562" s="554"/>
      <c r="E562" s="554"/>
      <c r="F562" s="554"/>
      <c r="G562" s="554"/>
      <c r="H562" s="554"/>
      <c r="I562" s="554"/>
      <c r="J562" s="454"/>
    </row>
    <row r="563" spans="1:10" x14ac:dyDescent="0.2">
      <c r="A563" s="452"/>
      <c r="B563" s="554"/>
      <c r="C563" s="554"/>
      <c r="D563" s="554"/>
      <c r="E563" s="554"/>
      <c r="F563" s="554"/>
      <c r="G563" s="554"/>
      <c r="H563" s="554"/>
      <c r="I563" s="554"/>
      <c r="J563" s="454"/>
    </row>
    <row r="564" spans="1:10" x14ac:dyDescent="0.2">
      <c r="A564" s="452"/>
      <c r="B564" s="554"/>
      <c r="C564" s="554"/>
      <c r="D564" s="554"/>
      <c r="E564" s="554"/>
      <c r="F564" s="554"/>
      <c r="G564" s="554"/>
      <c r="H564" s="554"/>
      <c r="I564" s="554"/>
      <c r="J564" s="454"/>
    </row>
    <row r="565" spans="1:10" x14ac:dyDescent="0.2">
      <c r="A565" s="452"/>
      <c r="B565" s="554"/>
      <c r="C565" s="554"/>
      <c r="D565" s="554"/>
      <c r="E565" s="554"/>
      <c r="F565" s="554"/>
      <c r="G565" s="554"/>
      <c r="H565" s="554"/>
      <c r="I565" s="554"/>
      <c r="J565" s="454"/>
    </row>
    <row r="566" spans="1:10" x14ac:dyDescent="0.2">
      <c r="A566" s="452"/>
      <c r="B566" s="554"/>
      <c r="C566" s="554"/>
      <c r="D566" s="554"/>
      <c r="E566" s="554"/>
      <c r="F566" s="554"/>
      <c r="G566" s="554"/>
      <c r="H566" s="554"/>
      <c r="I566" s="554"/>
      <c r="J566" s="454"/>
    </row>
    <row r="567" spans="1:10" x14ac:dyDescent="0.2">
      <c r="A567" s="452"/>
      <c r="B567" s="554"/>
      <c r="C567" s="554"/>
      <c r="D567" s="554"/>
      <c r="E567" s="554"/>
      <c r="F567" s="554"/>
      <c r="G567" s="554"/>
      <c r="H567" s="554"/>
      <c r="I567" s="554"/>
      <c r="J567" s="454"/>
    </row>
    <row r="568" spans="1:10" x14ac:dyDescent="0.2">
      <c r="A568" s="452"/>
      <c r="B568" s="554"/>
      <c r="C568" s="554"/>
      <c r="D568" s="554"/>
      <c r="E568" s="554"/>
      <c r="F568" s="554"/>
      <c r="G568" s="554"/>
      <c r="H568" s="554"/>
      <c r="I568" s="554"/>
      <c r="J568" s="454"/>
    </row>
    <row r="569" spans="1:10" x14ac:dyDescent="0.2">
      <c r="A569" s="452"/>
      <c r="B569" s="554"/>
      <c r="C569" s="554"/>
      <c r="D569" s="554"/>
      <c r="E569" s="554"/>
      <c r="F569" s="554"/>
      <c r="G569" s="554"/>
      <c r="H569" s="554"/>
      <c r="I569" s="554"/>
      <c r="J569" s="454"/>
    </row>
    <row r="570" spans="1:10" x14ac:dyDescent="0.2">
      <c r="A570" s="452"/>
      <c r="B570" s="554"/>
      <c r="C570" s="554"/>
      <c r="D570" s="554"/>
      <c r="E570" s="554"/>
      <c r="F570" s="554"/>
      <c r="G570" s="554"/>
      <c r="H570" s="554"/>
      <c r="I570" s="554"/>
      <c r="J570" s="454"/>
    </row>
    <row r="571" spans="1:10" x14ac:dyDescent="0.2">
      <c r="A571" s="452"/>
      <c r="B571" s="554"/>
      <c r="C571" s="554"/>
      <c r="D571" s="554"/>
      <c r="E571" s="554"/>
      <c r="F571" s="554"/>
      <c r="G571" s="554"/>
      <c r="H571" s="554"/>
      <c r="I571" s="554"/>
      <c r="J571" s="454"/>
    </row>
    <row r="572" spans="1:10" x14ac:dyDescent="0.2">
      <c r="A572" s="452"/>
      <c r="B572" s="554"/>
      <c r="C572" s="554"/>
      <c r="D572" s="554"/>
      <c r="E572" s="554"/>
      <c r="F572" s="554"/>
      <c r="G572" s="554"/>
      <c r="H572" s="554"/>
      <c r="I572" s="554"/>
      <c r="J572" s="454"/>
    </row>
    <row r="573" spans="1:10" x14ac:dyDescent="0.2">
      <c r="A573" s="452"/>
      <c r="B573" s="554"/>
      <c r="C573" s="554"/>
      <c r="D573" s="554"/>
      <c r="E573" s="554"/>
      <c r="F573" s="554"/>
      <c r="G573" s="554"/>
      <c r="H573" s="554"/>
      <c r="I573" s="554"/>
      <c r="J573" s="454"/>
    </row>
    <row r="574" spans="1:10" x14ac:dyDescent="0.2">
      <c r="A574" s="452"/>
      <c r="B574" s="554"/>
      <c r="C574" s="554"/>
      <c r="D574" s="554"/>
      <c r="E574" s="554"/>
      <c r="F574" s="554"/>
      <c r="G574" s="554"/>
      <c r="H574" s="554"/>
      <c r="I574" s="554"/>
      <c r="J574" s="454"/>
    </row>
    <row r="575" spans="1:10" x14ac:dyDescent="0.2">
      <c r="A575" s="452"/>
      <c r="B575" s="554"/>
      <c r="C575" s="554"/>
      <c r="D575" s="554"/>
      <c r="E575" s="554"/>
      <c r="F575" s="554"/>
      <c r="G575" s="554"/>
      <c r="H575" s="554"/>
      <c r="I575" s="554"/>
      <c r="J575" s="454"/>
    </row>
    <row r="576" spans="1:10" x14ac:dyDescent="0.2">
      <c r="A576" s="452"/>
      <c r="B576" s="554"/>
      <c r="C576" s="554"/>
      <c r="D576" s="554"/>
      <c r="E576" s="554"/>
      <c r="F576" s="554"/>
      <c r="G576" s="554"/>
      <c r="H576" s="554"/>
      <c r="I576" s="554"/>
      <c r="J576" s="454"/>
    </row>
    <row r="577" spans="1:10" x14ac:dyDescent="0.2">
      <c r="A577" s="452"/>
      <c r="B577" s="554"/>
      <c r="C577" s="554"/>
      <c r="D577" s="554"/>
      <c r="E577" s="554"/>
      <c r="F577" s="554"/>
      <c r="G577" s="554"/>
      <c r="H577" s="554"/>
      <c r="I577" s="554"/>
      <c r="J577" s="454"/>
    </row>
    <row r="578" spans="1:10" x14ac:dyDescent="0.2">
      <c r="A578" s="452"/>
      <c r="B578" s="554"/>
      <c r="C578" s="554"/>
      <c r="D578" s="554"/>
      <c r="E578" s="554"/>
      <c r="F578" s="554"/>
      <c r="G578" s="554"/>
      <c r="H578" s="554"/>
      <c r="I578" s="554"/>
      <c r="J578" s="454"/>
    </row>
    <row r="579" spans="1:10" x14ac:dyDescent="0.2">
      <c r="A579" s="452"/>
      <c r="B579" s="554"/>
      <c r="C579" s="554"/>
      <c r="D579" s="554"/>
      <c r="E579" s="554"/>
      <c r="F579" s="554"/>
      <c r="G579" s="554"/>
      <c r="H579" s="554"/>
      <c r="I579" s="554"/>
      <c r="J579" s="454"/>
    </row>
    <row r="580" spans="1:10" x14ac:dyDescent="0.2">
      <c r="A580" s="452"/>
      <c r="B580" s="554"/>
      <c r="C580" s="554"/>
      <c r="D580" s="554"/>
      <c r="E580" s="554"/>
      <c r="F580" s="554"/>
      <c r="G580" s="554"/>
      <c r="H580" s="554"/>
      <c r="I580" s="554"/>
      <c r="J580" s="454"/>
    </row>
    <row r="581" spans="1:10" x14ac:dyDescent="0.2">
      <c r="A581" s="452"/>
      <c r="B581" s="554"/>
      <c r="C581" s="554"/>
      <c r="D581" s="554"/>
      <c r="E581" s="554"/>
      <c r="F581" s="554"/>
      <c r="G581" s="554"/>
      <c r="H581" s="554"/>
      <c r="I581" s="554"/>
      <c r="J581" s="454"/>
    </row>
    <row r="582" spans="1:10" x14ac:dyDescent="0.2">
      <c r="A582" s="452"/>
      <c r="B582" s="554"/>
      <c r="C582" s="554"/>
      <c r="D582" s="554"/>
      <c r="E582" s="554"/>
      <c r="F582" s="554"/>
      <c r="G582" s="554"/>
      <c r="H582" s="554"/>
      <c r="I582" s="554"/>
      <c r="J582" s="454"/>
    </row>
    <row r="583" spans="1:10" x14ac:dyDescent="0.2">
      <c r="A583" s="452"/>
      <c r="B583" s="554"/>
      <c r="C583" s="554"/>
      <c r="D583" s="554"/>
      <c r="E583" s="554"/>
      <c r="F583" s="554"/>
      <c r="G583" s="554"/>
      <c r="H583" s="554"/>
      <c r="I583" s="554"/>
      <c r="J583" s="454"/>
    </row>
    <row r="584" spans="1:10" x14ac:dyDescent="0.2">
      <c r="A584" s="452"/>
      <c r="B584" s="554"/>
      <c r="C584" s="554"/>
      <c r="D584" s="554"/>
      <c r="E584" s="554"/>
      <c r="F584" s="554"/>
      <c r="G584" s="554"/>
      <c r="H584" s="554"/>
      <c r="I584" s="554"/>
      <c r="J584" s="454"/>
    </row>
    <row r="585" spans="1:10" x14ac:dyDescent="0.2">
      <c r="A585" s="452"/>
      <c r="B585" s="554"/>
      <c r="C585" s="554"/>
      <c r="D585" s="554"/>
      <c r="E585" s="554"/>
      <c r="F585" s="554"/>
      <c r="G585" s="554"/>
      <c r="H585" s="554"/>
      <c r="I585" s="554"/>
      <c r="J585" s="454"/>
    </row>
    <row r="586" spans="1:10" x14ac:dyDescent="0.2">
      <c r="A586" s="452"/>
      <c r="B586" s="554"/>
      <c r="C586" s="554"/>
      <c r="D586" s="554"/>
      <c r="E586" s="554"/>
      <c r="F586" s="554"/>
      <c r="G586" s="554"/>
      <c r="H586" s="554"/>
      <c r="I586" s="554"/>
      <c r="J586" s="454"/>
    </row>
    <row r="587" spans="1:10" x14ac:dyDescent="0.2">
      <c r="A587" s="452"/>
      <c r="B587" s="554"/>
      <c r="C587" s="554"/>
      <c r="D587" s="554"/>
      <c r="E587" s="554"/>
      <c r="F587" s="554"/>
      <c r="G587" s="554"/>
      <c r="H587" s="554"/>
      <c r="I587" s="554"/>
      <c r="J587" s="454"/>
    </row>
    <row r="588" spans="1:10" x14ac:dyDescent="0.2">
      <c r="A588" s="455"/>
      <c r="B588" s="456"/>
      <c r="C588" s="456"/>
      <c r="D588" s="456"/>
      <c r="E588" s="456"/>
      <c r="F588" s="456"/>
      <c r="G588" s="456"/>
      <c r="H588" s="456"/>
      <c r="I588" s="456"/>
      <c r="J588" s="457"/>
    </row>
    <row r="590" spans="1:10" ht="8.1" customHeight="1" x14ac:dyDescent="0.2"/>
    <row r="592" spans="1:10" ht="8.1" customHeight="1" x14ac:dyDescent="0.2"/>
    <row r="597" ht="27" customHeight="1" x14ac:dyDescent="0.2"/>
  </sheetData>
  <mergeCells count="502">
    <mergeCell ref="A551:J551"/>
    <mergeCell ref="A548:D548"/>
    <mergeCell ref="H532:J532"/>
    <mergeCell ref="A534:J534"/>
    <mergeCell ref="E548:F548"/>
    <mergeCell ref="G548:H548"/>
    <mergeCell ref="I548:J548"/>
    <mergeCell ref="A549:D549"/>
    <mergeCell ref="E549:F549"/>
    <mergeCell ref="G549:H549"/>
    <mergeCell ref="I549:J549"/>
    <mergeCell ref="G545:H545"/>
    <mergeCell ref="I545:J545"/>
    <mergeCell ref="A535:D535"/>
    <mergeCell ref="A537:D537"/>
    <mergeCell ref="E538:F538"/>
    <mergeCell ref="G538:H538"/>
    <mergeCell ref="I538:J538"/>
    <mergeCell ref="A539:D539"/>
    <mergeCell ref="A546:D546"/>
    <mergeCell ref="E546:F546"/>
    <mergeCell ref="G546:H546"/>
    <mergeCell ref="I546:J546"/>
    <mergeCell ref="E535:J536"/>
    <mergeCell ref="A536:D536"/>
    <mergeCell ref="E537:J537"/>
    <mergeCell ref="I544:J544"/>
    <mergeCell ref="A550:J550"/>
    <mergeCell ref="E545:F545"/>
    <mergeCell ref="C41:E41"/>
    <mergeCell ref="H41:J41"/>
    <mergeCell ref="A47:J56"/>
    <mergeCell ref="A57:K58"/>
    <mergeCell ref="A125:G125"/>
    <mergeCell ref="H125:J125"/>
    <mergeCell ref="B81:I84"/>
    <mergeCell ref="B86:I88"/>
    <mergeCell ref="B90:I91"/>
    <mergeCell ref="A94:J101"/>
    <mergeCell ref="A103:J105"/>
    <mergeCell ref="A107:K107"/>
    <mergeCell ref="E479:J479"/>
    <mergeCell ref="A128:D128"/>
    <mergeCell ref="E128:J129"/>
    <mergeCell ref="A129:D129"/>
    <mergeCell ref="A130:D130"/>
    <mergeCell ref="E130:J130"/>
    <mergeCell ref="E539:F539"/>
    <mergeCell ref="G539:H539"/>
    <mergeCell ref="I539:J539"/>
    <mergeCell ref="A532:G532"/>
    <mergeCell ref="G544:H544"/>
    <mergeCell ref="A552:J552"/>
    <mergeCell ref="A553:J553"/>
    <mergeCell ref="A554:J588"/>
    <mergeCell ref="A540:D540"/>
    <mergeCell ref="E540:F540"/>
    <mergeCell ref="G540:H540"/>
    <mergeCell ref="I540:J540"/>
    <mergeCell ref="A541:D541"/>
    <mergeCell ref="G541:H541"/>
    <mergeCell ref="I541:J541"/>
    <mergeCell ref="A542:D542"/>
    <mergeCell ref="G542:H542"/>
    <mergeCell ref="I542:J542"/>
    <mergeCell ref="A543:D543"/>
    <mergeCell ref="E543:F543"/>
    <mergeCell ref="G543:H543"/>
    <mergeCell ref="I543:J543"/>
    <mergeCell ref="A544:D544"/>
    <mergeCell ref="E544:F544"/>
    <mergeCell ref="A547:D547"/>
    <mergeCell ref="E547:F547"/>
    <mergeCell ref="G547:H547"/>
    <mergeCell ref="I547:J547"/>
    <mergeCell ref="A545:D545"/>
    <mergeCell ref="A1:G1"/>
    <mergeCell ref="H1:J1"/>
    <mergeCell ref="A3:J7"/>
    <mergeCell ref="A9:J11"/>
    <mergeCell ref="A13:J13"/>
    <mergeCell ref="C14:E14"/>
    <mergeCell ref="H14:J14"/>
    <mergeCell ref="A147:J179"/>
    <mergeCell ref="I64:J64"/>
    <mergeCell ref="A65:G65"/>
    <mergeCell ref="H65:J65"/>
    <mergeCell ref="B67:I69"/>
    <mergeCell ref="B71:I75"/>
    <mergeCell ref="B77:I79"/>
    <mergeCell ref="C20:E20"/>
    <mergeCell ref="H20:J20"/>
    <mergeCell ref="E131:F131"/>
    <mergeCell ref="G131:H131"/>
    <mergeCell ref="I131:J131"/>
    <mergeCell ref="A132:D132"/>
    <mergeCell ref="E132:F132"/>
    <mergeCell ref="G132:H132"/>
    <mergeCell ref="I132:J132"/>
    <mergeCell ref="A127:J127"/>
    <mergeCell ref="A139:D139"/>
    <mergeCell ref="E139:F139"/>
    <mergeCell ref="G139:H139"/>
    <mergeCell ref="I139:J139"/>
    <mergeCell ref="A140:D140"/>
    <mergeCell ref="E140:F140"/>
    <mergeCell ref="G140:H140"/>
    <mergeCell ref="I140:J140"/>
    <mergeCell ref="A137:D137"/>
    <mergeCell ref="E137:F137"/>
    <mergeCell ref="G137:H137"/>
    <mergeCell ref="I137:J137"/>
    <mergeCell ref="A138:D138"/>
    <mergeCell ref="E138:F138"/>
    <mergeCell ref="G138:H138"/>
    <mergeCell ref="I138:J138"/>
    <mergeCell ref="A136:D136"/>
    <mergeCell ref="E136:F136"/>
    <mergeCell ref="G136:H136"/>
    <mergeCell ref="I136:J136"/>
    <mergeCell ref="A133:D133"/>
    <mergeCell ref="E133:F133"/>
    <mergeCell ref="G133:H133"/>
    <mergeCell ref="I133:J133"/>
    <mergeCell ref="A134:D134"/>
    <mergeCell ref="E134:F134"/>
    <mergeCell ref="G134:H134"/>
    <mergeCell ref="I134:J134"/>
    <mergeCell ref="A135:D135"/>
    <mergeCell ref="E135:F135"/>
    <mergeCell ref="G135:H135"/>
    <mergeCell ref="I135:J135"/>
    <mergeCell ref="A143:J143"/>
    <mergeCell ref="A144:J144"/>
    <mergeCell ref="A145:J145"/>
    <mergeCell ref="A146:J146"/>
    <mergeCell ref="A141:D141"/>
    <mergeCell ref="E141:F141"/>
    <mergeCell ref="G141:H141"/>
    <mergeCell ref="I141:J141"/>
    <mergeCell ref="A142:D142"/>
    <mergeCell ref="E142:F142"/>
    <mergeCell ref="G142:H142"/>
    <mergeCell ref="I142:J142"/>
    <mergeCell ref="A182:G182"/>
    <mergeCell ref="H182:J182"/>
    <mergeCell ref="E188:F188"/>
    <mergeCell ref="G188:H188"/>
    <mergeCell ref="I188:J188"/>
    <mergeCell ref="A189:D189"/>
    <mergeCell ref="E189:F189"/>
    <mergeCell ref="G189:H189"/>
    <mergeCell ref="I189:J189"/>
    <mergeCell ref="A184:J184"/>
    <mergeCell ref="A185:D185"/>
    <mergeCell ref="E185:J186"/>
    <mergeCell ref="A186:D186"/>
    <mergeCell ref="A187:D187"/>
    <mergeCell ref="E187:J187"/>
    <mergeCell ref="A190:D190"/>
    <mergeCell ref="E190:F190"/>
    <mergeCell ref="G190:H190"/>
    <mergeCell ref="I190:J190"/>
    <mergeCell ref="A191:D191"/>
    <mergeCell ref="E191:F191"/>
    <mergeCell ref="G191:H191"/>
    <mergeCell ref="I191:J191"/>
    <mergeCell ref="A196:D196"/>
    <mergeCell ref="E196:F196"/>
    <mergeCell ref="G196:H196"/>
    <mergeCell ref="I196:J196"/>
    <mergeCell ref="A201:J201"/>
    <mergeCell ref="A202:J202"/>
    <mergeCell ref="A203:J203"/>
    <mergeCell ref="A204:J238"/>
    <mergeCell ref="A192:D192"/>
    <mergeCell ref="E192:F192"/>
    <mergeCell ref="G192:H192"/>
    <mergeCell ref="I192:J192"/>
    <mergeCell ref="A193:D193"/>
    <mergeCell ref="E193:F193"/>
    <mergeCell ref="G193:H193"/>
    <mergeCell ref="I193:J193"/>
    <mergeCell ref="A194:D194"/>
    <mergeCell ref="E194:F194"/>
    <mergeCell ref="G194:H194"/>
    <mergeCell ref="I194:J194"/>
    <mergeCell ref="A195:D195"/>
    <mergeCell ref="E195:F195"/>
    <mergeCell ref="G195:H195"/>
    <mergeCell ref="I195:J195"/>
    <mergeCell ref="A200:J200"/>
    <mergeCell ref="A198:D198"/>
    <mergeCell ref="E198:F198"/>
    <mergeCell ref="G198:H198"/>
    <mergeCell ref="I198:J198"/>
    <mergeCell ref="A199:D199"/>
    <mergeCell ref="E199:F199"/>
    <mergeCell ref="G199:H199"/>
    <mergeCell ref="I199:J199"/>
    <mergeCell ref="A197:D197"/>
    <mergeCell ref="E197:F197"/>
    <mergeCell ref="G197:H197"/>
    <mergeCell ref="I197:J197"/>
    <mergeCell ref="A241:G241"/>
    <mergeCell ref="H241:J241"/>
    <mergeCell ref="E247:F247"/>
    <mergeCell ref="G247:H247"/>
    <mergeCell ref="I247:J247"/>
    <mergeCell ref="A248:D248"/>
    <mergeCell ref="E248:F248"/>
    <mergeCell ref="G248:H248"/>
    <mergeCell ref="I248:J248"/>
    <mergeCell ref="A243:J243"/>
    <mergeCell ref="A244:D244"/>
    <mergeCell ref="E244:J245"/>
    <mergeCell ref="A245:D245"/>
    <mergeCell ref="A246:D246"/>
    <mergeCell ref="E246:J246"/>
    <mergeCell ref="A299:G299"/>
    <mergeCell ref="H299:J299"/>
    <mergeCell ref="A257:D257"/>
    <mergeCell ref="G253:H253"/>
    <mergeCell ref="I253:J253"/>
    <mergeCell ref="A254:D254"/>
    <mergeCell ref="E254:F254"/>
    <mergeCell ref="G254:H254"/>
    <mergeCell ref="I254:J254"/>
    <mergeCell ref="A259:J259"/>
    <mergeCell ref="E257:F257"/>
    <mergeCell ref="G257:H257"/>
    <mergeCell ref="I257:J257"/>
    <mergeCell ref="A258:D258"/>
    <mergeCell ref="E258:F258"/>
    <mergeCell ref="G258:H258"/>
    <mergeCell ref="I258:J258"/>
    <mergeCell ref="A256:D256"/>
    <mergeCell ref="E256:F256"/>
    <mergeCell ref="G256:H256"/>
    <mergeCell ref="I256:J256"/>
    <mergeCell ref="A253:D253"/>
    <mergeCell ref="E253:F253"/>
    <mergeCell ref="A260:J260"/>
    <mergeCell ref="A261:J261"/>
    <mergeCell ref="A262:J262"/>
    <mergeCell ref="A263:J297"/>
    <mergeCell ref="G250:H250"/>
    <mergeCell ref="I249:J249"/>
    <mergeCell ref="A250:D250"/>
    <mergeCell ref="E250:F250"/>
    <mergeCell ref="I250:J250"/>
    <mergeCell ref="A255:D255"/>
    <mergeCell ref="E255:F255"/>
    <mergeCell ref="G255:H255"/>
    <mergeCell ref="I255:J255"/>
    <mergeCell ref="A251:D251"/>
    <mergeCell ref="E251:F251"/>
    <mergeCell ref="G251:H251"/>
    <mergeCell ref="I251:J251"/>
    <mergeCell ref="A252:D252"/>
    <mergeCell ref="E252:F252"/>
    <mergeCell ref="G252:H252"/>
    <mergeCell ref="I252:J252"/>
    <mergeCell ref="A249:D249"/>
    <mergeCell ref="E249:F249"/>
    <mergeCell ref="A309:D309"/>
    <mergeCell ref="E309:F309"/>
    <mergeCell ref="G309:H309"/>
    <mergeCell ref="I309:J309"/>
    <mergeCell ref="A310:D310"/>
    <mergeCell ref="E310:F310"/>
    <mergeCell ref="G310:H310"/>
    <mergeCell ref="I310:J310"/>
    <mergeCell ref="A307:D307"/>
    <mergeCell ref="E307:F307"/>
    <mergeCell ref="G307:H307"/>
    <mergeCell ref="I307:J307"/>
    <mergeCell ref="A308:D308"/>
    <mergeCell ref="E308:F308"/>
    <mergeCell ref="G308:H308"/>
    <mergeCell ref="I308:J308"/>
    <mergeCell ref="E305:F305"/>
    <mergeCell ref="G305:H305"/>
    <mergeCell ref="I305:J305"/>
    <mergeCell ref="A306:D306"/>
    <mergeCell ref="E306:F306"/>
    <mergeCell ref="G306:H306"/>
    <mergeCell ref="I306:J306"/>
    <mergeCell ref="A301:J301"/>
    <mergeCell ref="A302:D302"/>
    <mergeCell ref="A303:D303"/>
    <mergeCell ref="A304:D304"/>
    <mergeCell ref="E304:J304"/>
    <mergeCell ref="E302:J303"/>
    <mergeCell ref="A311:D311"/>
    <mergeCell ref="E311:F311"/>
    <mergeCell ref="G311:H311"/>
    <mergeCell ref="I311:J311"/>
    <mergeCell ref="A312:D312"/>
    <mergeCell ref="E312:F312"/>
    <mergeCell ref="G312:H312"/>
    <mergeCell ref="I312:J312"/>
    <mergeCell ref="A317:J317"/>
    <mergeCell ref="A313:D313"/>
    <mergeCell ref="E313:F313"/>
    <mergeCell ref="G313:H313"/>
    <mergeCell ref="I313:J313"/>
    <mergeCell ref="A314:D314"/>
    <mergeCell ref="E314:F314"/>
    <mergeCell ref="G314:H314"/>
    <mergeCell ref="I314:J314"/>
    <mergeCell ref="A319:J319"/>
    <mergeCell ref="A320:J320"/>
    <mergeCell ref="A321:J355"/>
    <mergeCell ref="A357:G357"/>
    <mergeCell ref="H357:J357"/>
    <mergeCell ref="A315:D315"/>
    <mergeCell ref="E315:F315"/>
    <mergeCell ref="G315:H315"/>
    <mergeCell ref="I315:J315"/>
    <mergeCell ref="A316:D316"/>
    <mergeCell ref="E316:F316"/>
    <mergeCell ref="G316:H316"/>
    <mergeCell ref="I316:J316"/>
    <mergeCell ref="A318:J318"/>
    <mergeCell ref="E363:F363"/>
    <mergeCell ref="G363:H363"/>
    <mergeCell ref="I363:J363"/>
    <mergeCell ref="E367:F367"/>
    <mergeCell ref="G367:H367"/>
    <mergeCell ref="I367:J367"/>
    <mergeCell ref="A368:D368"/>
    <mergeCell ref="E368:F368"/>
    <mergeCell ref="G368:H368"/>
    <mergeCell ref="I368:J368"/>
    <mergeCell ref="A365:D365"/>
    <mergeCell ref="E365:F365"/>
    <mergeCell ref="G365:H365"/>
    <mergeCell ref="I365:J365"/>
    <mergeCell ref="A366:D366"/>
    <mergeCell ref="G366:H366"/>
    <mergeCell ref="I366:J366"/>
    <mergeCell ref="A364:D364"/>
    <mergeCell ref="E364:F364"/>
    <mergeCell ref="G364:H364"/>
    <mergeCell ref="I364:J364"/>
    <mergeCell ref="A375:J375"/>
    <mergeCell ref="A376:J376"/>
    <mergeCell ref="A377:J377"/>
    <mergeCell ref="A378:J378"/>
    <mergeCell ref="A379:J413"/>
    <mergeCell ref="A359:J359"/>
    <mergeCell ref="A360:D360"/>
    <mergeCell ref="E360:J361"/>
    <mergeCell ref="A361:D361"/>
    <mergeCell ref="A362:D362"/>
    <mergeCell ref="E362:J362"/>
    <mergeCell ref="A367:D367"/>
    <mergeCell ref="G371:H371"/>
    <mergeCell ref="I371:J371"/>
    <mergeCell ref="A372:D372"/>
    <mergeCell ref="E372:F372"/>
    <mergeCell ref="G372:H372"/>
    <mergeCell ref="E366:F366"/>
    <mergeCell ref="A369:D369"/>
    <mergeCell ref="E369:F369"/>
    <mergeCell ref="G369:H369"/>
    <mergeCell ref="A370:D370"/>
    <mergeCell ref="E370:F370"/>
    <mergeCell ref="G370:H370"/>
    <mergeCell ref="I369:J369"/>
    <mergeCell ref="I372:J372"/>
    <mergeCell ref="A371:D371"/>
    <mergeCell ref="E371:F371"/>
    <mergeCell ref="A373:D373"/>
    <mergeCell ref="E373:F373"/>
    <mergeCell ref="G373:H373"/>
    <mergeCell ref="I373:J373"/>
    <mergeCell ref="A374:D374"/>
    <mergeCell ref="E374:F374"/>
    <mergeCell ref="G374:H374"/>
    <mergeCell ref="I374:J374"/>
    <mergeCell ref="I370:J370"/>
    <mergeCell ref="A416:G416"/>
    <mergeCell ref="H416:J416"/>
    <mergeCell ref="E422:F422"/>
    <mergeCell ref="G422:H422"/>
    <mergeCell ref="I422:J422"/>
    <mergeCell ref="A423:D423"/>
    <mergeCell ref="E423:F423"/>
    <mergeCell ref="G423:H423"/>
    <mergeCell ref="I423:J423"/>
    <mergeCell ref="A418:J418"/>
    <mergeCell ref="A419:D419"/>
    <mergeCell ref="E419:J420"/>
    <mergeCell ref="A420:D420"/>
    <mergeCell ref="A421:D421"/>
    <mergeCell ref="E421:J421"/>
    <mergeCell ref="A426:D426"/>
    <mergeCell ref="G426:H426"/>
    <mergeCell ref="I426:J426"/>
    <mergeCell ref="A427:D427"/>
    <mergeCell ref="E427:F427"/>
    <mergeCell ref="G427:H427"/>
    <mergeCell ref="I427:J427"/>
    <mergeCell ref="A424:D424"/>
    <mergeCell ref="E424:F424"/>
    <mergeCell ref="G424:H424"/>
    <mergeCell ref="I424:J424"/>
    <mergeCell ref="A425:D425"/>
    <mergeCell ref="G425:H425"/>
    <mergeCell ref="I425:J425"/>
    <mergeCell ref="E426:F426"/>
    <mergeCell ref="E425:F425"/>
    <mergeCell ref="A431:D431"/>
    <mergeCell ref="E431:F431"/>
    <mergeCell ref="G431:H431"/>
    <mergeCell ref="I431:J431"/>
    <mergeCell ref="A428:D428"/>
    <mergeCell ref="E428:F428"/>
    <mergeCell ref="G428:H428"/>
    <mergeCell ref="I428:J428"/>
    <mergeCell ref="A429:D429"/>
    <mergeCell ref="E429:F429"/>
    <mergeCell ref="G429:H429"/>
    <mergeCell ref="I429:J429"/>
    <mergeCell ref="A430:D430"/>
    <mergeCell ref="E430:F430"/>
    <mergeCell ref="G430:H430"/>
    <mergeCell ref="I430:J430"/>
    <mergeCell ref="E480:F480"/>
    <mergeCell ref="G480:H480"/>
    <mergeCell ref="I480:J480"/>
    <mergeCell ref="A481:D481"/>
    <mergeCell ref="E481:F481"/>
    <mergeCell ref="G481:H481"/>
    <mergeCell ref="I481:J481"/>
    <mergeCell ref="A476:J476"/>
    <mergeCell ref="A477:D477"/>
    <mergeCell ref="A478:D478"/>
    <mergeCell ref="A479:D479"/>
    <mergeCell ref="E477:J478"/>
    <mergeCell ref="A474:G474"/>
    <mergeCell ref="H474:J474"/>
    <mergeCell ref="A432:D432"/>
    <mergeCell ref="E432:F432"/>
    <mergeCell ref="G432:H432"/>
    <mergeCell ref="I432:J432"/>
    <mergeCell ref="A433:D433"/>
    <mergeCell ref="E433:F433"/>
    <mergeCell ref="G433:H433"/>
    <mergeCell ref="I433:J433"/>
    <mergeCell ref="A434:J434"/>
    <mergeCell ref="A435:J435"/>
    <mergeCell ref="A436:J436"/>
    <mergeCell ref="A437:J437"/>
    <mergeCell ref="A438:J472"/>
    <mergeCell ref="A482:D482"/>
    <mergeCell ref="E482:F482"/>
    <mergeCell ref="G482:H482"/>
    <mergeCell ref="I482:J482"/>
    <mergeCell ref="A483:D483"/>
    <mergeCell ref="G483:H483"/>
    <mergeCell ref="I483:J483"/>
    <mergeCell ref="A488:D488"/>
    <mergeCell ref="E488:F488"/>
    <mergeCell ref="G488:H488"/>
    <mergeCell ref="I488:J488"/>
    <mergeCell ref="E483:F483"/>
    <mergeCell ref="A492:J492"/>
    <mergeCell ref="A493:J493"/>
    <mergeCell ref="A494:J494"/>
    <mergeCell ref="A495:J495"/>
    <mergeCell ref="A496:J530"/>
    <mergeCell ref="A484:D484"/>
    <mergeCell ref="E484:F484"/>
    <mergeCell ref="G484:H484"/>
    <mergeCell ref="I484:J484"/>
    <mergeCell ref="A485:D485"/>
    <mergeCell ref="E485:F485"/>
    <mergeCell ref="G485:H485"/>
    <mergeCell ref="I485:J485"/>
    <mergeCell ref="A490:D490"/>
    <mergeCell ref="E490:F490"/>
    <mergeCell ref="G490:H490"/>
    <mergeCell ref="I490:J490"/>
    <mergeCell ref="A491:D491"/>
    <mergeCell ref="E491:F491"/>
    <mergeCell ref="G491:H491"/>
    <mergeCell ref="I491:J491"/>
    <mergeCell ref="A489:D489"/>
    <mergeCell ref="E489:F489"/>
    <mergeCell ref="G489:H489"/>
    <mergeCell ref="I489:J489"/>
    <mergeCell ref="A486:D486"/>
    <mergeCell ref="E486:F486"/>
    <mergeCell ref="G486:H486"/>
    <mergeCell ref="I486:J486"/>
    <mergeCell ref="A487:D487"/>
    <mergeCell ref="E487:F487"/>
    <mergeCell ref="G487:H487"/>
    <mergeCell ref="I487:J487"/>
  </mergeCells>
  <dataValidations count="1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379:J413" xr:uid="{9C89A4F6-69BF-4C18-9B9A-79A9873E31AA}"/>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496:J530 A204:J238 A263:J297 A321:J355 A438:J472 A554:J588" xr:uid="{77368C00-FB5B-4730-8F51-538CAC5EA67F}"/>
    <dataValidation allowBlank="1" showInputMessage="1" showErrorMessage="1" sqref="E128:J129" xr:uid="{9596EE22-B57D-4F03-9542-6F91662C6C7D}"/>
    <dataValidation type="list" showInputMessage="1" showErrorMessage="1" prompt="Please select from the drop down list." sqref="E130:J130 E187:J187 E479:J479 E246:J246 E304:J304 E362:J362 E421:J421 E537:J537" xr:uid="{B948DBD9-4BB4-41A5-975C-0B5E981F8557}">
      <formula1>Expenditures</formula1>
    </dataValidation>
    <dataValidation allowBlank="1" showInputMessage="1" showErrorMessage="1" error="Total is automatically calculated." prompt=" Amount Automatically Calculated. " sqref="E142:J142 E199:J199 E258:J258 E316:J316 E374:J374 E433:J433 E491:J491 E549:J549" xr:uid="{C5C7A5FB-9CC1-42A6-B988-CB01DAE7E5FD}"/>
    <dataValidation type="textLength" allowBlank="1" showInputMessage="1" showErrorMessage="1" prompt="Leave Blank or Describe Other Expenditure. " sqref="A139:D141 A196:D198 A255:D257 A313:D315 A371:D373 A430:D432 A488:D490 A546:D548" xr:uid="{8BDA7F93-CD01-4292-8DE0-3332FEEA1586}">
      <formula1>1</formula1>
      <formula2>35</formula2>
    </dataValidation>
    <dataValidation type="whole" allowBlank="1" showInputMessage="1" showErrorMessage="1" error="Leave blank or enter amount in whole dollars." sqref="G139:J141 G196:J198 G255:J257 G313:J315 G371:J373 G430:J432 G488:J490 G546:J548" xr:uid="{46951361-5480-4631-8F30-3B615858F888}">
      <formula1>0</formula1>
      <formula2>50000000</formula2>
    </dataValidation>
    <dataValidation type="whole" allowBlank="1" showInputMessage="1" showErrorMessage="1" error="Must enter amount in whole dollars." sqref="E139:F141 E132:J137 E196:F198 E255:F257 I249:J250 E313:F315 E189:J194 E371:F373 E249:F249 E430:F432 E488:F490 E250:H250 E248:J248 E251:J253 E306:J311 E367:F369 E423:J428 E481:J486 G364:J369 E364:F365 E539:J540 E543:J544 E546:F548 G541:J542" xr:uid="{E0C3A014-3822-4B01-A490-5B098F69D1AF}">
      <formula1>0</formula1>
      <formula2>50000000</formula2>
    </dataValidation>
    <dataValidation allowBlank="1" showInputMessage="1" showErrorMessage="1" error="Entries not permitted in this cell." prompt="Leave cell blank." sqref="E138:J138 E195:J195 E254:J254 E312:J312 E370:J370 E429:J429 E487:J487 E545:J545" xr:uid="{AC53CDCB-B52C-442F-8701-5765057D37B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147:J179" xr:uid="{A4EEAA97-F2A4-4F5B-80CB-77F2561628CF}"/>
  </dataValidations>
  <pageMargins left="0.7" right="0.7" top="0.75" bottom="0.75" header="0.3" footer="0.3"/>
  <pageSetup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59" t="s">
        <v>830</v>
      </c>
      <c r="B1" s="560"/>
      <c r="C1" s="560"/>
      <c r="D1" s="560"/>
      <c r="E1" s="560"/>
      <c r="F1" s="560"/>
      <c r="G1" s="560"/>
      <c r="H1" s="560"/>
      <c r="I1" s="560"/>
      <c r="J1" s="561"/>
    </row>
    <row r="2" spans="1:10" ht="13.5" thickTop="1" x14ac:dyDescent="0.2">
      <c r="A2" s="39"/>
      <c r="B2" s="39"/>
      <c r="C2" s="39"/>
      <c r="D2" s="39"/>
      <c r="E2" s="39"/>
      <c r="F2" s="39"/>
      <c r="G2" s="39"/>
      <c r="H2" s="39"/>
      <c r="I2" s="39"/>
      <c r="J2" s="39"/>
    </row>
    <row r="3" spans="1:10" ht="15.75" x14ac:dyDescent="0.25">
      <c r="A3" s="382" t="s">
        <v>843</v>
      </c>
      <c r="B3" s="383"/>
      <c r="C3" s="383"/>
      <c r="D3" s="383"/>
      <c r="E3" s="383"/>
      <c r="F3" s="383"/>
      <c r="G3" s="383"/>
      <c r="H3" s="568" t="str">
        <f>'CONTACT INFORMATION'!$A$24</f>
        <v>Alameda</v>
      </c>
      <c r="I3" s="568"/>
      <c r="J3" s="56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2" t="s">
        <v>876</v>
      </c>
      <c r="B6" s="563"/>
      <c r="C6" s="563"/>
      <c r="D6" s="563"/>
      <c r="E6" s="563"/>
      <c r="F6" s="563"/>
      <c r="G6" s="563"/>
      <c r="H6" s="563"/>
      <c r="I6" s="563"/>
      <c r="J6" s="563"/>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4" t="s">
        <v>829</v>
      </c>
      <c r="B9" s="564"/>
      <c r="C9" s="565"/>
      <c r="D9" s="129" t="s">
        <v>827</v>
      </c>
      <c r="E9" s="39"/>
      <c r="F9" s="39"/>
      <c r="G9" s="564" t="s">
        <v>816</v>
      </c>
      <c r="H9" s="564"/>
      <c r="I9" s="565"/>
      <c r="J9" s="129" t="s">
        <v>827</v>
      </c>
    </row>
    <row r="10" spans="1:10" ht="15" x14ac:dyDescent="0.25">
      <c r="A10" s="566" t="s">
        <v>847</v>
      </c>
      <c r="B10" s="566"/>
      <c r="C10" s="567"/>
      <c r="D10" s="173">
        <f>'REPORT 1'!$I$16</f>
        <v>745</v>
      </c>
      <c r="E10" s="130"/>
      <c r="F10" s="39"/>
      <c r="G10" s="566" t="s">
        <v>847</v>
      </c>
      <c r="H10" s="566"/>
      <c r="I10" s="567"/>
      <c r="J10" s="174">
        <f>'REPORT 1'!$I$27</f>
        <v>745</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2" t="s">
        <v>875</v>
      </c>
      <c r="B13" s="563"/>
      <c r="C13" s="563"/>
      <c r="D13" s="563"/>
      <c r="E13" s="563"/>
      <c r="F13" s="563"/>
      <c r="G13" s="563"/>
      <c r="H13" s="563"/>
      <c r="I13" s="563"/>
      <c r="J13" s="563"/>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4" t="s">
        <v>824</v>
      </c>
      <c r="B16" s="564"/>
      <c r="C16" s="565"/>
      <c r="D16" s="129" t="s">
        <v>827</v>
      </c>
      <c r="E16" s="39"/>
      <c r="F16" s="39"/>
      <c r="G16" s="564" t="s">
        <v>829</v>
      </c>
      <c r="H16" s="564"/>
      <c r="I16" s="565"/>
      <c r="J16" s="129" t="s">
        <v>827</v>
      </c>
    </row>
    <row r="17" spans="1:10" ht="15" x14ac:dyDescent="0.25">
      <c r="D17" s="173">
        <f>'REPORT 3'!$J$9</f>
        <v>433</v>
      </c>
      <c r="E17" s="39"/>
      <c r="F17" s="39"/>
      <c r="G17" s="570" t="s">
        <v>847</v>
      </c>
      <c r="H17" s="570"/>
      <c r="I17" s="571"/>
      <c r="J17" s="173">
        <f>'REPORT 3'!$J$34</f>
        <v>433</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4" t="s">
        <v>826</v>
      </c>
      <c r="B20" s="564"/>
      <c r="C20" s="565"/>
      <c r="D20" s="129" t="s">
        <v>827</v>
      </c>
      <c r="E20" s="39"/>
      <c r="F20" s="39"/>
      <c r="G20" s="564" t="s">
        <v>816</v>
      </c>
      <c r="H20" s="564"/>
      <c r="I20" s="565"/>
      <c r="J20" s="129" t="s">
        <v>827</v>
      </c>
    </row>
    <row r="21" spans="1:10" ht="15" x14ac:dyDescent="0.25">
      <c r="A21" s="566"/>
      <c r="B21" s="566"/>
      <c r="C21" s="567"/>
      <c r="D21" s="173">
        <f>'REPORT 3'!$J$26</f>
        <v>313</v>
      </c>
      <c r="E21" s="39"/>
      <c r="F21" s="39"/>
      <c r="G21" s="570" t="s">
        <v>847</v>
      </c>
      <c r="H21" s="570"/>
      <c r="I21" s="571"/>
      <c r="J21" s="173">
        <f>'REPORT 3'!$J$44</f>
        <v>433</v>
      </c>
    </row>
    <row r="22" spans="1:10" ht="14.25" x14ac:dyDescent="0.2">
      <c r="A22" s="110"/>
      <c r="B22" s="110"/>
      <c r="C22" s="110"/>
    </row>
    <row r="24" spans="1:10" ht="70.5" customHeight="1" x14ac:dyDescent="0.2">
      <c r="A24" s="573" t="s">
        <v>877</v>
      </c>
      <c r="B24" s="574"/>
      <c r="C24" s="574"/>
      <c r="D24" s="574"/>
      <c r="E24" s="574"/>
      <c r="F24" s="574"/>
      <c r="G24" s="574"/>
      <c r="H24" s="574"/>
      <c r="I24" s="574"/>
      <c r="J24" s="574"/>
    </row>
    <row r="27" spans="1:10" ht="22.5" customHeight="1" x14ac:dyDescent="0.25">
      <c r="A27" s="572" t="s">
        <v>870</v>
      </c>
      <c r="B27" s="566"/>
      <c r="C27" s="566"/>
      <c r="D27" s="171" t="s">
        <v>827</v>
      </c>
      <c r="G27" s="564" t="s">
        <v>829</v>
      </c>
      <c r="H27" s="564"/>
      <c r="I27" s="565"/>
      <c r="J27" s="171" t="s">
        <v>827</v>
      </c>
    </row>
    <row r="28" spans="1:10" ht="15" customHeight="1" x14ac:dyDescent="0.25">
      <c r="D28" s="175">
        <f>'ARREST REPORT'!$G$12</f>
        <v>621</v>
      </c>
      <c r="G28" s="570" t="s">
        <v>847</v>
      </c>
      <c r="H28" s="570"/>
      <c r="I28" s="571"/>
      <c r="J28" s="175">
        <f>'ARREST REPORT'!$G$18</f>
        <v>621</v>
      </c>
    </row>
    <row r="31" spans="1:10" ht="15" x14ac:dyDescent="0.25">
      <c r="G31" s="564" t="s">
        <v>816</v>
      </c>
      <c r="H31" s="564"/>
      <c r="I31" s="565"/>
      <c r="J31" s="171" t="s">
        <v>827</v>
      </c>
    </row>
    <row r="32" spans="1:10" s="1" customFormat="1" ht="15" x14ac:dyDescent="0.25">
      <c r="G32" s="570" t="s">
        <v>847</v>
      </c>
      <c r="H32" s="570"/>
      <c r="I32" s="571"/>
      <c r="J32" s="175">
        <f>'ARREST REPORT'!$G$26</f>
        <v>621</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Windows User</cp:lastModifiedBy>
  <cp:lastPrinted>2018-08-28T17:54:34Z</cp:lastPrinted>
  <dcterms:created xsi:type="dcterms:W3CDTF">2010-06-09T19:05:00Z</dcterms:created>
  <dcterms:modified xsi:type="dcterms:W3CDTF">2022-09-28T17:39:37Z</dcterms:modified>
</cp:coreProperties>
</file>